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Ders Notu_Uygulama\ileri ofis\"/>
    </mc:Choice>
  </mc:AlternateContent>
  <xr:revisionPtr revIDLastSave="0" documentId="13_ncr:1_{BEF7A2D1-BDC2-4FDD-9480-E242CFDF0E26}" xr6:coauthVersionLast="47" xr6:coauthVersionMax="47" xr10:uidLastSave="{00000000-0000-0000-0000-000000000000}"/>
  <bookViews>
    <workbookView xWindow="-108" yWindow="-108" windowWidth="23256" windowHeight="12576" tabRatio="903" xr2:uid="{00000000-000D-0000-FFFF-FFFF00000000}"/>
  </bookViews>
  <sheets>
    <sheet name="Birleştir1" sheetId="43" r:id="rId1"/>
    <sheet name="Birleştir" sheetId="44" r:id="rId2"/>
    <sheet name="Aralık Birleştir" sheetId="46" r:id="rId3"/>
    <sheet name="Metin Birleştir" sheetId="47" r:id="rId4"/>
    <sheet name="Metne Çevir" sheetId="49" r:id="rId5"/>
    <sheet name="Kırpma" sheetId="19" r:id="rId6"/>
    <sheet name="Bul" sheetId="33" r:id="rId7"/>
    <sheet name="Bul2" sheetId="48" r:id="rId8"/>
    <sheet name="Değiştir" sheetId="36" r:id="rId9"/>
    <sheet name="Çokeğermak_Min" sheetId="22" state="hidden" r:id="rId10"/>
    <sheet name="Birleştirmeler" sheetId="18" state="hidden" r:id="rId11"/>
  </sheets>
  <calcPr calcId="191029"/>
</workbook>
</file>

<file path=xl/calcChain.xml><?xml version="1.0" encoding="utf-8"?>
<calcChain xmlns="http://schemas.openxmlformats.org/spreadsheetml/2006/main">
  <c r="L8" i="49" l="1"/>
  <c r="L10" i="49"/>
  <c r="L9" i="49"/>
  <c r="L7" i="49"/>
  <c r="L6" i="49"/>
  <c r="L5" i="49"/>
  <c r="K5" i="49" l="1"/>
  <c r="K6" i="49"/>
  <c r="K7" i="49"/>
  <c r="K10" i="49"/>
  <c r="K9" i="49"/>
  <c r="K8" i="49"/>
  <c r="H9" i="48"/>
  <c r="I9" i="48"/>
  <c r="I6" i="48"/>
  <c r="I8" i="48"/>
  <c r="H7" i="48"/>
  <c r="I7" i="48"/>
  <c r="F6" i="48"/>
  <c r="E5" i="48"/>
  <c r="D6" i="48"/>
  <c r="D5" i="48"/>
  <c r="I5" i="48"/>
  <c r="L14" i="47"/>
  <c r="L13" i="47"/>
  <c r="L12" i="47"/>
  <c r="L11" i="47"/>
  <c r="K14" i="47"/>
  <c r="K13" i="47"/>
  <c r="K12" i="47"/>
  <c r="K11" i="47"/>
  <c r="L19" i="46"/>
  <c r="L18" i="46"/>
  <c r="L17" i="46"/>
  <c r="L16" i="46"/>
  <c r="L15" i="46"/>
  <c r="L14" i="46"/>
  <c r="L13" i="46"/>
  <c r="L12" i="46"/>
  <c r="L11" i="46"/>
  <c r="K11" i="46"/>
  <c r="K19" i="46"/>
  <c r="K18" i="46"/>
  <c r="K17" i="46"/>
  <c r="K16" i="46"/>
  <c r="K15" i="46"/>
  <c r="K14" i="46"/>
  <c r="K13" i="46"/>
  <c r="K12" i="46"/>
  <c r="L19" i="44"/>
  <c r="K19" i="44"/>
  <c r="L18" i="44"/>
  <c r="K18" i="44"/>
  <c r="L17" i="44"/>
  <c r="K17" i="44"/>
  <c r="L16" i="44"/>
  <c r="K16" i="44"/>
  <c r="L15" i="44"/>
  <c r="K15" i="44"/>
  <c r="L14" i="44"/>
  <c r="K14" i="44"/>
  <c r="L13" i="44"/>
  <c r="K13" i="44"/>
  <c r="L12" i="44"/>
  <c r="K12" i="44"/>
  <c r="L11" i="44"/>
  <c r="K11" i="44"/>
  <c r="J8" i="48"/>
  <c r="J5" i="48"/>
  <c r="J9" i="48"/>
  <c r="J6" i="48"/>
  <c r="J7" i="48"/>
  <c r="J4" i="36"/>
  <c r="H8" i="48" l="1"/>
  <c r="H6" i="48"/>
  <c r="H5" i="48"/>
  <c r="L18" i="43"/>
  <c r="K18" i="43"/>
  <c r="L17" i="43"/>
  <c r="K17" i="43"/>
  <c r="L16" i="43"/>
  <c r="K16" i="43"/>
  <c r="L15" i="43"/>
  <c r="K15" i="43"/>
  <c r="L14" i="43"/>
  <c r="K14" i="43"/>
  <c r="L13" i="43"/>
  <c r="K13" i="43"/>
  <c r="L12" i="43"/>
  <c r="K12" i="43"/>
  <c r="L11" i="43"/>
  <c r="K11" i="43"/>
  <c r="J4" i="33"/>
  <c r="H6" i="36" l="1"/>
  <c r="H4" i="36"/>
  <c r="I7" i="36"/>
  <c r="I6" i="36"/>
  <c r="I8" i="36"/>
  <c r="I5" i="36"/>
  <c r="I4" i="36"/>
  <c r="H8" i="36"/>
  <c r="H7" i="36"/>
  <c r="H5" i="36"/>
  <c r="J7" i="36"/>
  <c r="J6" i="36"/>
  <c r="J5" i="36"/>
  <c r="J8" i="36"/>
  <c r="H4" i="33" l="1"/>
  <c r="H5" i="33"/>
  <c r="H6" i="33"/>
  <c r="H7" i="33"/>
  <c r="H8" i="33"/>
  <c r="I4" i="33"/>
  <c r="I5" i="33"/>
  <c r="I6" i="33"/>
  <c r="I7" i="33"/>
  <c r="I8" i="33"/>
  <c r="J8" i="33"/>
  <c r="J5" i="33"/>
  <c r="J6" i="33"/>
  <c r="J7" i="33"/>
  <c r="L9" i="19" l="1"/>
  <c r="L8" i="19"/>
  <c r="L16" i="22" l="1"/>
  <c r="K16" i="22"/>
  <c r="L15" i="22"/>
  <c r="K15" i="22"/>
  <c r="L14" i="22"/>
  <c r="K14" i="22"/>
  <c r="L13" i="22"/>
  <c r="K13" i="22"/>
  <c r="L12" i="22"/>
  <c r="K12" i="22"/>
  <c r="L11" i="22"/>
  <c r="K11" i="22"/>
  <c r="K9" i="19" l="1"/>
  <c r="K8" i="19"/>
  <c r="L16" i="18"/>
  <c r="K16" i="18"/>
  <c r="L15" i="18"/>
  <c r="K15" i="18"/>
  <c r="L14" i="18"/>
  <c r="K14" i="18"/>
  <c r="L13" i="18"/>
  <c r="K13" i="18"/>
  <c r="L12" i="18"/>
  <c r="K12" i="18"/>
  <c r="L11" i="18"/>
  <c r="K11" i="18"/>
</calcChain>
</file>

<file path=xl/sharedStrings.xml><?xml version="1.0" encoding="utf-8"?>
<sst xmlns="http://schemas.openxmlformats.org/spreadsheetml/2006/main" count="386" uniqueCount="150">
  <si>
    <t>Adı</t>
  </si>
  <si>
    <t>Soyadı</t>
  </si>
  <si>
    <t>Cinsiyet</t>
  </si>
  <si>
    <t>Şehir</t>
  </si>
  <si>
    <t>Yaş</t>
  </si>
  <si>
    <t>Kan</t>
  </si>
  <si>
    <t>Ayşe</t>
  </si>
  <si>
    <t>Ahmet</t>
  </si>
  <si>
    <t>Meral</t>
  </si>
  <si>
    <t>Kaya</t>
  </si>
  <si>
    <t>Doruk</t>
  </si>
  <si>
    <t>Köse</t>
  </si>
  <si>
    <t>Deniz</t>
  </si>
  <si>
    <t>Yılmaz</t>
  </si>
  <si>
    <t>Taş</t>
  </si>
  <si>
    <t>E</t>
  </si>
  <si>
    <t>K</t>
  </si>
  <si>
    <t>Manisa</t>
  </si>
  <si>
    <t>İzmir</t>
  </si>
  <si>
    <t>Ankara</t>
  </si>
  <si>
    <t>A</t>
  </si>
  <si>
    <t>B</t>
  </si>
  <si>
    <t>Aşağıda yer alan soruları J sütunundaki yeşil olarak işaretlenmiş yerlere formüllerini yazınız.</t>
  </si>
  <si>
    <t>Ücret</t>
  </si>
  <si>
    <t>www.buroyonetimi.com.tr</t>
  </si>
  <si>
    <t>Çocuk</t>
  </si>
  <si>
    <t>İşe Giriş Tarihi</t>
  </si>
  <si>
    <t>Ali Deniz</t>
  </si>
  <si>
    <t>BİRLEŞTİR(A5;" ";B5)</t>
  </si>
  <si>
    <t>BİRLEŞTİR("Benim adım ";A7;" ";E7;" yaşındayım.")</t>
  </si>
  <si>
    <t>BİRLEŞTİR(A6;" ";G6;" TL kazanıyor.")</t>
  </si>
  <si>
    <t>BİRLEŞTİR(A7;" ";B7;"'ın kan grubu ";F7)</t>
  </si>
  <si>
    <t>BİRLEŞTİR(A8;" ";B8;" ";D8;" doğumlu ve ";G8;" TL kazanıyor.")</t>
  </si>
  <si>
    <t>BİRLEŞTİR(SOLDAN(A6;1);". ";B6)</t>
  </si>
  <si>
    <t>metinbirleştir(" ";doğru;hücreler)</t>
  </si>
  <si>
    <t>Deniz ve Kaya isimlerini boşluk vererek birleştiriniz.</t>
  </si>
  <si>
    <t>Manisa ve 1000 hücrelerini boşluk vererek birleştiriniz.</t>
  </si>
  <si>
    <t>Doruk ve Köse hücrelerini Doruk-Köse olarak birleştiriniz.</t>
  </si>
  <si>
    <t>Ayşe ve Yılmaz hücrelerini Ayşe.Yılmaz olarak birleştiriniz.</t>
  </si>
  <si>
    <t>aralıkbirleştir(hücre:hücre)</t>
  </si>
  <si>
    <t>Metinbirleştir/Aralık Birleştir</t>
  </si>
  <si>
    <t>Hücreleri birleştirirken arada hangi karakter olacağına karar verilir.</t>
  </si>
  <si>
    <t>Hücre içindeki değerleri boşluk olmadan birleştirir.</t>
  </si>
  <si>
    <t>Ahmet ve Taş hücrelerini boşluk olmadan birleştiriniz.</t>
  </si>
  <si>
    <t>Meral ve Kaya hücrelerini boşluksuz birleştiriniz.</t>
  </si>
  <si>
    <t>Kırp</t>
  </si>
  <si>
    <t>Ali bugün okula    yalnız gitti.</t>
  </si>
  <si>
    <t>Okul    Müdürü Ali YILMAZ</t>
  </si>
  <si>
    <t>1. satırdaki veride yer alan boşlukları kırpınız.</t>
  </si>
  <si>
    <t>2. Satırdaki veride yer alan boşlukları kırpınız.</t>
  </si>
  <si>
    <t>En Büyük - En Küçük</t>
  </si>
  <si>
    <t>Medeni Hal</t>
  </si>
  <si>
    <t>Ücret sütununda en fazla alınan ücreti bulunuz.</t>
  </si>
  <si>
    <t>MAK(J4:J8)</t>
  </si>
  <si>
    <t>Yaş alanında en küçük yaşı bulunuz.</t>
  </si>
  <si>
    <t>MİN(H4:H8)</t>
  </si>
  <si>
    <t>İşe en erken başlama yılını bulunuz.</t>
  </si>
  <si>
    <t>MİN(F4:F8)</t>
  </si>
  <si>
    <t>Çalışanlar arasından en büyük olan yaşı bulunuz.</t>
  </si>
  <si>
    <t>MAK(H4:H8)</t>
  </si>
  <si>
    <t>En düşük maaş ne kadardır?</t>
  </si>
  <si>
    <t>MİN(J4:J8)</t>
  </si>
  <si>
    <t>İşe en son giriş yılını bulunuz.</t>
  </si>
  <si>
    <t>MAK(F4:F8)</t>
  </si>
  <si>
    <t>kırp(a4)</t>
  </si>
  <si>
    <t>kırp(a5)</t>
  </si>
  <si>
    <t>Bul</t>
  </si>
  <si>
    <t>Aranan Değer</t>
  </si>
  <si>
    <t>Bul Sonuç</t>
  </si>
  <si>
    <t>e</t>
  </si>
  <si>
    <t>d</t>
  </si>
  <si>
    <t>a</t>
  </si>
  <si>
    <t>m</t>
  </si>
  <si>
    <t>r</t>
  </si>
  <si>
    <t>Değiştir</t>
  </si>
  <si>
    <t>Deniz Kaya</t>
  </si>
  <si>
    <t>Doruk Köse</t>
  </si>
  <si>
    <t>Ayşe Yılmaz</t>
  </si>
  <si>
    <t>Ahmet Taş</t>
  </si>
  <si>
    <t>Meral Kaya</t>
  </si>
  <si>
    <t>Sınıfı</t>
  </si>
  <si>
    <t>Yeni Sınıf</t>
  </si>
  <si>
    <t>No</t>
  </si>
  <si>
    <t>Ad Soyad</t>
  </si>
  <si>
    <t>11A</t>
  </si>
  <si>
    <t>10A</t>
  </si>
  <si>
    <t>Büro 9A</t>
  </si>
  <si>
    <t>Halk 9A</t>
  </si>
  <si>
    <t>12A</t>
  </si>
  <si>
    <t>9C</t>
  </si>
  <si>
    <t>11C</t>
  </si>
  <si>
    <t>9AC</t>
  </si>
  <si>
    <t>Birleştir</t>
  </si>
  <si>
    <t>Doruk ve Köse ismini boşluk vererek birleştiriniz.</t>
  </si>
  <si>
    <t>A5&amp;" "&amp;B5</t>
  </si>
  <si>
    <t>A4&amp;" "&amp;H4&amp;" yaşında."</t>
  </si>
  <si>
    <t>A6&amp;" "&amp;E6&amp;" çocuk sahibi."</t>
  </si>
  <si>
    <t>Benim adım &amp;A7&amp;" "&amp;H7&amp;" yaşındayım."</t>
  </si>
  <si>
    <t>A6&amp;" "&amp;J6&amp;" TL kazanıyor."</t>
  </si>
  <si>
    <t>A7&amp;" "&amp;B7&amp;"'ın kan grubu "&amp;I7</t>
  </si>
  <si>
    <t>A8&amp;" "&amp;B8&amp;" "&amp;G8&amp;" doğumlu ve "&amp;J8&amp;" TL kazanıyor."</t>
  </si>
  <si>
    <t>A5&amp;" "&amp;F5&amp;" yılında işe başladı."</t>
  </si>
  <si>
    <r>
      <t>"</t>
    </r>
    <r>
      <rPr>
        <sz val="10"/>
        <color rgb="FFFF0000"/>
        <rFont val="Segoe UI"/>
        <family val="2"/>
        <charset val="162"/>
      </rPr>
      <t>Ali Deniz 25 yaşında.</t>
    </r>
    <r>
      <rPr>
        <sz val="10"/>
        <color theme="1"/>
        <rFont val="Segoe UI"/>
        <family val="2"/>
        <charset val="162"/>
      </rPr>
      <t>" metnini yazdırınız.</t>
    </r>
  </si>
  <si>
    <r>
      <t>"</t>
    </r>
    <r>
      <rPr>
        <sz val="10"/>
        <color rgb="FFFF0000"/>
        <rFont val="Segoe UI"/>
        <family val="2"/>
        <charset val="162"/>
      </rPr>
      <t>Ayşe 2 çocuk sahibi.</t>
    </r>
    <r>
      <rPr>
        <sz val="10"/>
        <color theme="1"/>
        <rFont val="Segoe UI"/>
        <family val="2"/>
        <charset val="162"/>
      </rPr>
      <t>" metnini yazdırınız.</t>
    </r>
  </si>
  <si>
    <r>
      <t>"</t>
    </r>
    <r>
      <rPr>
        <sz val="10"/>
        <color rgb="FFFF0000"/>
        <rFont val="Segoe UI"/>
        <family val="2"/>
        <charset val="162"/>
      </rPr>
      <t>Benim adım Ahmet 41 yaşındayım.</t>
    </r>
    <r>
      <rPr>
        <sz val="10"/>
        <color theme="1"/>
        <rFont val="Segoe UI"/>
        <family val="2"/>
        <charset val="162"/>
      </rPr>
      <t xml:space="preserve"> "metnini yazdırınız.</t>
    </r>
  </si>
  <si>
    <r>
      <t>"</t>
    </r>
    <r>
      <rPr>
        <sz val="10"/>
        <color rgb="FFFF0000"/>
        <rFont val="Segoe UI"/>
        <family val="2"/>
        <charset val="162"/>
      </rPr>
      <t>Ayşe 6500 TL kazanıyor.</t>
    </r>
    <r>
      <rPr>
        <sz val="10"/>
        <color theme="1"/>
        <rFont val="Segoe UI"/>
        <family val="2"/>
        <charset val="162"/>
      </rPr>
      <t>" metnini yazdırınız.</t>
    </r>
  </si>
  <si>
    <r>
      <t xml:space="preserve">" </t>
    </r>
    <r>
      <rPr>
        <sz val="10"/>
        <color rgb="FFFF0000"/>
        <rFont val="Segoe UI"/>
        <family val="2"/>
        <charset val="162"/>
      </rPr>
      <t>Ahmet Taş'ın kan grubu 0</t>
    </r>
    <r>
      <rPr>
        <sz val="10"/>
        <color theme="1"/>
        <rFont val="Segoe UI"/>
        <family val="2"/>
        <charset val="162"/>
      </rPr>
      <t>" metnini yazdırınız.</t>
    </r>
  </si>
  <si>
    <r>
      <t>"</t>
    </r>
    <r>
      <rPr>
        <sz val="10"/>
        <color rgb="FFFF0000"/>
        <rFont val="Segoe UI"/>
        <family val="2"/>
        <charset val="162"/>
      </rPr>
      <t xml:space="preserve">Meral Kaya İzmir doğumlu ve 3000 TL kazanıyor. </t>
    </r>
    <r>
      <rPr>
        <sz val="10"/>
        <color theme="1"/>
        <rFont val="Segoe UI"/>
        <family val="2"/>
        <charset val="162"/>
      </rPr>
      <t>" metnini yazdırınız.</t>
    </r>
  </si>
  <si>
    <r>
      <t>"</t>
    </r>
    <r>
      <rPr>
        <sz val="10"/>
        <color rgb="FFFF0000"/>
        <rFont val="Segoe UI"/>
        <family val="2"/>
        <charset val="162"/>
      </rPr>
      <t>Doruk 2020 yılında işe başladı.</t>
    </r>
    <r>
      <rPr>
        <sz val="10"/>
        <color theme="1"/>
        <rFont val="Segoe UI"/>
        <family val="2"/>
        <charset val="162"/>
      </rPr>
      <t>" metnini yazdırınız.</t>
    </r>
  </si>
  <si>
    <t>BİRLEŞTİR("Çalışanların kazandığı ortalama maaş ";ORTALAMA(G4:G8))</t>
  </si>
  <si>
    <t>BİRLEŞTİR("En küçük kişi ";MİN(E4:E8);" yaşındadır")</t>
  </si>
  <si>
    <t>BİRLEŞTİR("En Yüksek Maaş ";MAK(G4:G8);" TL'dir.")</t>
  </si>
  <si>
    <r>
      <t>"</t>
    </r>
    <r>
      <rPr>
        <b/>
        <sz val="11"/>
        <color rgb="FFFF0000"/>
        <rFont val="Calibri"/>
        <family val="2"/>
        <charset val="162"/>
        <scheme val="minor"/>
      </rPr>
      <t>Benim adım Ahmet 41 yaşındayım.</t>
    </r>
    <r>
      <rPr>
        <b/>
        <sz val="11"/>
        <color theme="1"/>
        <rFont val="Calibri"/>
        <family val="2"/>
        <charset val="162"/>
        <scheme val="minor"/>
      </rPr>
      <t xml:space="preserve"> "metnini yazdırınız.</t>
    </r>
  </si>
  <si>
    <r>
      <t>"</t>
    </r>
    <r>
      <rPr>
        <b/>
        <sz val="11"/>
        <color rgb="FFFF0000"/>
        <rFont val="Calibri"/>
        <family val="2"/>
        <charset val="162"/>
        <scheme val="minor"/>
      </rPr>
      <t>Ayşe 2000 TL kazanıyor.</t>
    </r>
    <r>
      <rPr>
        <b/>
        <sz val="11"/>
        <color theme="1"/>
        <rFont val="Calibri"/>
        <family val="2"/>
        <charset val="162"/>
        <scheme val="minor"/>
      </rPr>
      <t>" metnini yazdırınız.</t>
    </r>
  </si>
  <si>
    <r>
      <t xml:space="preserve">" </t>
    </r>
    <r>
      <rPr>
        <b/>
        <sz val="11"/>
        <color rgb="FFFF0000"/>
        <rFont val="Calibri"/>
        <family val="2"/>
        <charset val="162"/>
        <scheme val="minor"/>
      </rPr>
      <t>Ahmet Taş'ın kan grubu 0</t>
    </r>
    <r>
      <rPr>
        <b/>
        <sz val="11"/>
        <color theme="1"/>
        <rFont val="Calibri"/>
        <family val="2"/>
        <charset val="162"/>
        <scheme val="minor"/>
      </rPr>
      <t>" metnini yazdırınız.</t>
    </r>
  </si>
  <si>
    <r>
      <t>"</t>
    </r>
    <r>
      <rPr>
        <b/>
        <sz val="11"/>
        <color rgb="FFFF0000"/>
        <rFont val="Calibri"/>
        <family val="2"/>
        <charset val="162"/>
        <scheme val="minor"/>
      </rPr>
      <t xml:space="preserve">Meral Kaya İzmir doğumlu ve 3000 TL kazanıyor. </t>
    </r>
    <r>
      <rPr>
        <b/>
        <sz val="11"/>
        <color theme="1"/>
        <rFont val="Calibri"/>
        <family val="2"/>
        <charset val="162"/>
        <scheme val="minor"/>
      </rPr>
      <t>" metnini yazdırınız.</t>
    </r>
  </si>
  <si>
    <r>
      <t>"</t>
    </r>
    <r>
      <rPr>
        <b/>
        <sz val="11"/>
        <color rgb="FFFF0000"/>
        <rFont val="Calibri"/>
        <family val="2"/>
        <charset val="162"/>
        <scheme val="minor"/>
      </rPr>
      <t>A. Yılmaz</t>
    </r>
    <r>
      <rPr>
        <b/>
        <sz val="11"/>
        <color theme="1"/>
        <rFont val="Calibri"/>
        <family val="2"/>
        <charset val="162"/>
        <scheme val="minor"/>
      </rPr>
      <t>" şeklinde isminin baş harfi ile soyadını birleştirerek yazınız.</t>
    </r>
  </si>
  <si>
    <r>
      <t>Ücretin ortalamısını buldurarak, "</t>
    </r>
    <r>
      <rPr>
        <b/>
        <sz val="11"/>
        <color rgb="FFFF0000"/>
        <rFont val="Calibri"/>
        <family val="2"/>
        <charset val="162"/>
        <scheme val="minor"/>
      </rPr>
      <t>Çalışanların kazandığı ortalama maaş …….</t>
    </r>
    <r>
      <rPr>
        <b/>
        <sz val="11"/>
        <color theme="1"/>
        <rFont val="Calibri"/>
        <family val="2"/>
        <charset val="162"/>
        <scheme val="minor"/>
      </rPr>
      <t>" yazdırınız.</t>
    </r>
  </si>
  <si>
    <r>
      <t>Yaş alanında en küçük olanı buldurarak, "</t>
    </r>
    <r>
      <rPr>
        <b/>
        <sz val="11"/>
        <color rgb="FFFF0000"/>
        <rFont val="Calibri"/>
        <family val="2"/>
        <charset val="162"/>
        <scheme val="minor"/>
      </rPr>
      <t>En küçük kişi ….. yaşındadır.</t>
    </r>
    <r>
      <rPr>
        <b/>
        <sz val="11"/>
        <color theme="1"/>
        <rFont val="Calibri"/>
        <family val="2"/>
        <charset val="162"/>
        <scheme val="minor"/>
      </rPr>
      <t>" yazdırınız.</t>
    </r>
  </si>
  <si>
    <r>
      <t>Ücret alanında en yüksek maaşı buldurarak, "</t>
    </r>
    <r>
      <rPr>
        <b/>
        <sz val="11"/>
        <color rgb="FFFF0000"/>
        <rFont val="Calibri"/>
        <family val="2"/>
        <charset val="162"/>
        <scheme val="minor"/>
      </rPr>
      <t>En Yüksek Maaş ….. TL'dir.</t>
    </r>
    <r>
      <rPr>
        <b/>
        <sz val="11"/>
        <color theme="1"/>
        <rFont val="Calibri"/>
        <family val="2"/>
        <charset val="162"/>
        <scheme val="minor"/>
      </rPr>
      <t>" yazdırınız.</t>
    </r>
  </si>
  <si>
    <t>4. satırdaki Deniz adlı kişiye ait tüm bilgileri birleştiriniz.</t>
  </si>
  <si>
    <t>AralıkBirleştir</t>
  </si>
  <si>
    <t>MetinBirleştir</t>
  </si>
  <si>
    <t>Deniz satırındaki Ad Soyad Cinsiyet Şehir verilerini boşluk vererek birleştiriniz. Boş hücre yok.</t>
  </si>
  <si>
    <t>Meral satırındaki Ad Soyad Cinsiyet Şehir verilerini - tire ile birleştiriniz. Boş hücreler eklensin.</t>
  </si>
  <si>
    <t>Ayşe satırındaki tüm hücreleri . Nokta ile birleştiriniz. Boş hücreler eklenmeyecek.</t>
  </si>
  <si>
    <t>Doruk satırındaki tüm hücreleri boşluk vererek birleştiriniz.</t>
  </si>
  <si>
    <t>Öğrencilerin Yeni Sınıfları</t>
  </si>
  <si>
    <t>ahmettas@gmail.com</t>
  </si>
  <si>
    <t>TK-1520</t>
  </si>
  <si>
    <t>Adı bul</t>
  </si>
  <si>
    <t>Soyadı Bul</t>
  </si>
  <si>
    <t>Adsoyadı Bul</t>
  </si>
  <si>
    <t>1520 değerini Bul</t>
  </si>
  <si>
    <t>Değerler</t>
  </si>
  <si>
    <t>Soldan</t>
  </si>
  <si>
    <t>Sağdan</t>
  </si>
  <si>
    <t>Doruk Ay</t>
  </si>
  <si>
    <t>Dr.Ayşe Yılmaz</t>
  </si>
  <si>
    <t>Ünvanı Bul</t>
  </si>
  <si>
    <t>Metne Çevir</t>
  </si>
  <si>
    <t>Aşağıda yer alan Deniz ve Doğum tarihi bilgilerini kullanarak sizden istenilenleri yazdırınız.</t>
  </si>
  <si>
    <t>"Deniz ekim ayında doğmuştur." ifadesini yazdırınız.</t>
  </si>
  <si>
    <t>"Deniz pazar doğmuştur." ifadesini yazdırınız.</t>
  </si>
  <si>
    <t>"Deniz 2010 yılında doğmuştur." ifadesini yazdırınız.</t>
  </si>
  <si>
    <t>"Pazar" yazdırınız.</t>
  </si>
  <si>
    <t>"Ekim" yazdırınız. ( =metneçevir(A5;"aaaa")</t>
  </si>
  <si>
    <t>"2010" yazdırınız.</t>
  </si>
  <si>
    <t>=BİRLEŞTİR(A5;" ";METNEÇEVİR(B5;"aaaa");" ayında doğmuştur.")</t>
  </si>
  <si>
    <t>Deniz ekim ayında doğmuştur. İfadesinin formulü aşağıda yer almaktadır. Diğerlerini yazınız.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</si>
</sst>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sz val="11"/>
      <color theme="0"/>
      <name val="Calibri"/>
      <family val="2"/>
      <charset val="162"/>
      <scheme val="minor"/>
    </font>
    <font>
      <b/>
      <sz val="12"/>
      <color theme="1"/>
      <name val="Calibri"/>
      <family val="2"/>
      <charset val="162"/>
      <scheme val="minor"/>
    </font>
    <font>
      <sz val="12"/>
      <color theme="1"/>
      <name val="Calibri"/>
      <family val="2"/>
      <charset val="162"/>
      <scheme val="minor"/>
    </font>
    <font>
      <b/>
      <sz val="11"/>
      <color rgb="FFC00000"/>
      <name val="Calibri"/>
      <family val="2"/>
      <charset val="162"/>
      <scheme val="minor"/>
    </font>
    <font>
      <sz val="11"/>
      <color rgb="FFC00000"/>
      <name val="Calibri"/>
      <family val="2"/>
      <charset val="162"/>
      <scheme val="minor"/>
    </font>
    <font>
      <sz val="12"/>
      <color rgb="FFC00000"/>
      <name val="Calibri"/>
      <family val="2"/>
      <charset val="162"/>
      <scheme val="minor"/>
    </font>
    <font>
      <b/>
      <sz val="11"/>
      <color theme="7" tint="-0.249977111117893"/>
      <name val="Calibri"/>
      <family val="2"/>
      <charset val="162"/>
      <scheme val="minor"/>
    </font>
    <font>
      <u/>
      <sz val="11"/>
      <color theme="10"/>
      <name val="Calibri"/>
      <family val="2"/>
      <charset val="162"/>
      <scheme val="minor"/>
    </font>
    <font>
      <sz val="11"/>
      <color theme="1"/>
      <name val="Calibri"/>
      <family val="2"/>
      <charset val="162"/>
      <scheme val="minor"/>
    </font>
    <font>
      <sz val="18"/>
      <color theme="0"/>
      <name val="Segoe UI"/>
      <family val="2"/>
      <charset val="162"/>
    </font>
    <font>
      <sz val="11"/>
      <color theme="1"/>
      <name val="Segoe UI"/>
      <family val="2"/>
      <charset val="162"/>
    </font>
    <font>
      <sz val="12"/>
      <color theme="1"/>
      <name val="Segoe UI"/>
      <family val="2"/>
      <charset val="162"/>
    </font>
    <font>
      <sz val="12"/>
      <color theme="0"/>
      <name val="Segoe UI"/>
      <family val="2"/>
      <charset val="162"/>
    </font>
    <font>
      <b/>
      <sz val="11"/>
      <color theme="1"/>
      <name val="Segoe UI"/>
      <family val="2"/>
      <charset val="162"/>
    </font>
    <font>
      <sz val="12"/>
      <color theme="0"/>
      <name val="Calibri"/>
      <family val="2"/>
      <charset val="162"/>
      <scheme val="minor"/>
    </font>
    <font>
      <b/>
      <sz val="16"/>
      <color theme="0"/>
      <name val="Wingdings 2"/>
      <family val="1"/>
      <charset val="2"/>
    </font>
    <font>
      <b/>
      <sz val="11"/>
      <color theme="9" tint="-0.249977111117893"/>
      <name val="Calibri"/>
      <family val="2"/>
      <charset val="162"/>
      <scheme val="minor"/>
    </font>
    <font>
      <b/>
      <sz val="11"/>
      <color rgb="FFFF0000"/>
      <name val="Calibri"/>
      <family val="2"/>
      <charset val="162"/>
      <scheme val="minor"/>
    </font>
    <font>
      <b/>
      <sz val="11"/>
      <color rgb="FF7030A0"/>
      <name val="Calibri"/>
      <family val="2"/>
      <charset val="162"/>
      <scheme val="minor"/>
    </font>
    <font>
      <sz val="11"/>
      <color rgb="FFFF0000"/>
      <name val="Calibri"/>
      <family val="2"/>
      <charset val="162"/>
      <scheme val="minor"/>
    </font>
    <font>
      <sz val="11"/>
      <color theme="4" tint="0.79998168889431442"/>
      <name val="Calibri"/>
      <family val="2"/>
      <charset val="162"/>
      <scheme val="minor"/>
    </font>
    <font>
      <sz val="10"/>
      <color theme="1"/>
      <name val="Segoe UI"/>
      <family val="2"/>
      <charset val="162"/>
    </font>
    <font>
      <b/>
      <sz val="16"/>
      <color rgb="FFC00000"/>
      <name val="Wingdings 2"/>
      <family val="1"/>
      <charset val="2"/>
    </font>
    <font>
      <sz val="10"/>
      <color rgb="FFFF0000"/>
      <name val="Segoe UI"/>
      <family val="2"/>
      <charset val="162"/>
    </font>
  </fonts>
  <fills count="14">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5"/>
      </patternFill>
    </fill>
    <fill>
      <patternFill patternType="solid">
        <fgColor theme="6" tint="0.59999389629810485"/>
        <bgColor indexed="65"/>
      </patternFill>
    </fill>
    <fill>
      <patternFill patternType="solid">
        <fgColor rgb="FF4472C4"/>
        <bgColor indexed="64"/>
      </patternFill>
    </fill>
    <fill>
      <patternFill patternType="solid">
        <fgColor theme="0"/>
        <bgColor indexed="64"/>
      </patternFill>
    </fill>
    <fill>
      <patternFill patternType="solid">
        <fgColor rgb="FFC80000"/>
        <bgColor indexed="64"/>
      </patternFill>
    </fill>
    <fill>
      <patternFill patternType="solid">
        <fgColor rgb="FFDDDDDD"/>
        <bgColor indexed="64"/>
      </patternFill>
    </fill>
    <fill>
      <patternFill patternType="solid">
        <fgColor rgb="FF74DE66"/>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6" tint="0.59999389629810485"/>
        <bgColor indexed="64"/>
      </patternFill>
    </fill>
  </fills>
  <borders count="42">
    <border>
      <left/>
      <right/>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theme="1" tint="0.499984740745262"/>
      </left>
      <right style="thin">
        <color indexed="64"/>
      </right>
      <top style="medium">
        <color theme="1" tint="0.499984740745262"/>
      </top>
      <bottom/>
      <diagonal/>
    </border>
    <border>
      <left style="thin">
        <color indexed="64"/>
      </left>
      <right style="thin">
        <color indexed="64"/>
      </right>
      <top style="medium">
        <color theme="1" tint="0.499984740745262"/>
      </top>
      <bottom/>
      <diagonal/>
    </border>
    <border>
      <left style="thin">
        <color indexed="64"/>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indexed="64"/>
      </left>
      <right/>
      <top style="thin">
        <color theme="1" tint="0.499984740745262"/>
      </top>
      <bottom style="medium">
        <color indexed="64"/>
      </bottom>
      <diagonal/>
    </border>
    <border>
      <left style="medium">
        <color indexed="64"/>
      </left>
      <right/>
      <top style="medium">
        <color indexed="64"/>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1" tint="0.499984740745262"/>
      </top>
      <bottom style="thin">
        <color theme="1" tint="0.499984740745262"/>
      </bottom>
      <diagonal/>
    </border>
  </borders>
  <cellStyleXfs count="5">
    <xf numFmtId="0" fontId="0" fillId="0" borderId="0"/>
    <xf numFmtId="0" fontId="10" fillId="0" borderId="0" applyNumberForma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11" fillId="5" borderId="0" applyNumberFormat="0" applyBorder="0" applyAlignment="0" applyProtection="0"/>
  </cellStyleXfs>
  <cellXfs count="135">
    <xf numFmtId="0" fontId="0" fillId="0" borderId="0" xfId="0"/>
    <xf numFmtId="0" fontId="0" fillId="2" borderId="0" xfId="0" applyFill="1"/>
    <xf numFmtId="0" fontId="11" fillId="10" borderId="9" xfId="4" applyFill="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xf numFmtId="0" fontId="5" fillId="0" borderId="0" xfId="0" applyFont="1"/>
    <xf numFmtId="0" fontId="8" fillId="0" borderId="0" xfId="0" applyFont="1"/>
    <xf numFmtId="0" fontId="3" fillId="0" borderId="0" xfId="0" applyFont="1" applyProtection="1">
      <protection hidden="1"/>
    </xf>
    <xf numFmtId="0" fontId="3" fillId="0" borderId="0" xfId="0" applyFont="1"/>
    <xf numFmtId="0" fontId="13" fillId="7" borderId="0" xfId="0" applyFont="1" applyFill="1"/>
    <xf numFmtId="0" fontId="16" fillId="7" borderId="0" xfId="0" applyFont="1" applyFill="1" applyAlignment="1">
      <alignment horizontal="center" vertical="center"/>
    </xf>
    <xf numFmtId="0" fontId="14" fillId="7" borderId="0" xfId="0" applyFont="1" applyFill="1"/>
    <xf numFmtId="0" fontId="0" fillId="10" borderId="9" xfId="4" applyFont="1" applyFill="1" applyBorder="1" applyAlignment="1" applyProtection="1">
      <alignment horizontal="center" vertical="center"/>
      <protection locked="0"/>
    </xf>
    <xf numFmtId="0" fontId="0" fillId="12" borderId="12" xfId="0" applyFill="1" applyBorder="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2" fillId="11" borderId="13" xfId="0" applyFont="1" applyFill="1" applyBorder="1" applyAlignment="1" applyProtection="1">
      <alignment horizontal="center" vertical="center"/>
      <protection locked="0"/>
    </xf>
    <xf numFmtId="0" fontId="2" fillId="11" borderId="14" xfId="0" applyFont="1" applyFill="1" applyBorder="1" applyAlignment="1" applyProtection="1">
      <alignment horizontal="center" vertical="center"/>
      <protection locked="0"/>
    </xf>
    <xf numFmtId="0" fontId="2" fillId="11" borderId="14" xfId="0" applyFont="1" applyFill="1" applyBorder="1" applyAlignment="1" applyProtection="1">
      <alignment horizontal="center" vertical="center" wrapText="1"/>
      <protection locked="0"/>
    </xf>
    <xf numFmtId="0" fontId="2" fillId="11" borderId="15" xfId="0" applyFont="1" applyFill="1" applyBorder="1" applyAlignment="1" applyProtection="1">
      <alignment horizontal="center" vertical="center"/>
      <protection locked="0"/>
    </xf>
    <xf numFmtId="0" fontId="0" fillId="12" borderId="16" xfId="0" applyFill="1" applyBorder="1" applyAlignment="1" applyProtection="1">
      <alignment horizontal="center" vertical="center"/>
      <protection locked="0"/>
    </xf>
    <xf numFmtId="0" fontId="0" fillId="12" borderId="17"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0" fillId="12" borderId="18" xfId="0" applyFill="1" applyBorder="1" applyAlignment="1" applyProtection="1">
      <alignment horizontal="center" vertical="center"/>
      <protection locked="0"/>
    </xf>
    <xf numFmtId="0" fontId="0" fillId="12" borderId="19" xfId="0" applyFill="1" applyBorder="1" applyAlignment="1" applyProtection="1">
      <alignment horizontal="center" vertical="center"/>
      <protection locked="0"/>
    </xf>
    <xf numFmtId="0" fontId="0" fillId="12" borderId="20" xfId="0" applyFill="1" applyBorder="1" applyAlignment="1" applyProtection="1">
      <alignment horizontal="center" vertical="center"/>
      <protection locked="0"/>
    </xf>
    <xf numFmtId="0" fontId="1" fillId="0" borderId="0" xfId="0" applyFont="1" applyAlignment="1" applyProtection="1">
      <alignment horizontal="center" vertical="center"/>
      <protection locked="0" hidden="1"/>
    </xf>
    <xf numFmtId="0" fontId="1" fillId="0" borderId="0" xfId="0" applyFont="1" applyAlignment="1">
      <alignment horizontal="center" vertical="center"/>
    </xf>
    <xf numFmtId="0" fontId="17" fillId="0" borderId="0" xfId="0" applyFont="1"/>
    <xf numFmtId="0" fontId="18" fillId="7" borderId="0" xfId="0" applyFont="1" applyFill="1" applyAlignment="1" applyProtection="1">
      <alignment horizontal="center" vertical="center"/>
      <protection hidden="1"/>
    </xf>
    <xf numFmtId="0" fontId="16" fillId="7" borderId="0" xfId="1" applyFont="1" applyFill="1" applyAlignment="1">
      <alignment horizontal="center" vertical="center"/>
    </xf>
    <xf numFmtId="0" fontId="6" fillId="0" borderId="0" xfId="0" applyFont="1" applyAlignment="1" applyProtection="1">
      <alignment horizontal="center" vertical="center"/>
      <protection locked="0"/>
    </xf>
    <xf numFmtId="0" fontId="10" fillId="0" borderId="0" xfId="1" applyFill="1"/>
    <xf numFmtId="0" fontId="5" fillId="0" borderId="0" xfId="0" applyFont="1" applyAlignment="1">
      <alignment vertical="center"/>
    </xf>
    <xf numFmtId="0" fontId="13" fillId="0" borderId="0" xfId="0" applyFont="1"/>
    <xf numFmtId="0" fontId="9" fillId="0" borderId="0" xfId="0" applyFont="1" applyAlignment="1">
      <alignment vertical="center"/>
    </xf>
    <xf numFmtId="0" fontId="6" fillId="0" borderId="0" xfId="0" applyFont="1" applyAlignment="1" applyProtection="1">
      <alignment horizontal="center" vertical="center"/>
      <protection hidden="1"/>
    </xf>
    <xf numFmtId="0" fontId="19"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0" fillId="0" borderId="0" xfId="0" applyAlignment="1">
      <alignment vertical="center" wrapText="1"/>
    </xf>
    <xf numFmtId="0" fontId="4" fillId="0" borderId="0" xfId="0" applyFont="1" applyAlignment="1">
      <alignment horizontal="left" vertical="center"/>
    </xf>
    <xf numFmtId="0" fontId="4" fillId="0" borderId="0" xfId="0" applyFont="1" applyAlignment="1">
      <alignment vertical="center"/>
    </xf>
    <xf numFmtId="0" fontId="0" fillId="0" borderId="0" xfId="0" applyProtection="1">
      <protection hidden="1"/>
    </xf>
    <xf numFmtId="0" fontId="0" fillId="13" borderId="12" xfId="0" applyFill="1" applyBorder="1" applyAlignment="1" applyProtection="1">
      <alignment horizontal="center" vertical="center"/>
      <protection locked="0"/>
    </xf>
    <xf numFmtId="0" fontId="0" fillId="13" borderId="19" xfId="0" applyFill="1" applyBorder="1" applyAlignment="1" applyProtection="1">
      <alignment horizontal="center" vertical="center"/>
      <protection locked="0"/>
    </xf>
    <xf numFmtId="0" fontId="22" fillId="0" borderId="0" xfId="0" applyFont="1"/>
    <xf numFmtId="0" fontId="13" fillId="7" borderId="10" xfId="0" applyFont="1" applyFill="1" applyBorder="1" applyAlignment="1" applyProtection="1">
      <alignment horizontal="left" vertical="center"/>
      <protection locked="0"/>
    </xf>
    <xf numFmtId="0" fontId="13" fillId="7" borderId="11" xfId="0" applyFont="1" applyFill="1" applyBorder="1" applyAlignment="1" applyProtection="1">
      <alignment horizontal="left" vertical="center"/>
      <protection locked="0"/>
    </xf>
    <xf numFmtId="0" fontId="0" fillId="12" borderId="21" xfId="0" applyFill="1" applyBorder="1" applyAlignment="1" applyProtection="1">
      <alignment horizontal="left" vertical="center"/>
      <protection locked="0"/>
    </xf>
    <xf numFmtId="0" fontId="0" fillId="12" borderId="11" xfId="0" applyFill="1" applyBorder="1" applyAlignment="1" applyProtection="1">
      <alignment horizontal="left" vertical="center"/>
      <protection locked="0"/>
    </xf>
    <xf numFmtId="0" fontId="0" fillId="12" borderId="22" xfId="0" applyFill="1" applyBorder="1" applyAlignment="1" applyProtection="1">
      <alignment horizontal="left" vertical="center"/>
      <protection locked="0"/>
    </xf>
    <xf numFmtId="0" fontId="0" fillId="7" borderId="21" xfId="0" applyFill="1" applyBorder="1" applyAlignment="1" applyProtection="1">
      <alignment horizontal="left" vertical="center"/>
      <protection locked="0"/>
    </xf>
    <xf numFmtId="0" fontId="0" fillId="7" borderId="11" xfId="0" applyFill="1" applyBorder="1" applyAlignment="1" applyProtection="1">
      <alignment horizontal="left" vertical="center"/>
      <protection locked="0"/>
    </xf>
    <xf numFmtId="0" fontId="0" fillId="7" borderId="22" xfId="0" applyFill="1" applyBorder="1" applyAlignment="1" applyProtection="1">
      <alignment horizontal="left" vertical="center"/>
      <protection locked="0"/>
    </xf>
    <xf numFmtId="0" fontId="12" fillId="6" borderId="1" xfId="2" applyFont="1" applyFill="1" applyBorder="1" applyAlignment="1" applyProtection="1">
      <alignment horizontal="center" vertical="center"/>
      <protection locked="0"/>
    </xf>
    <xf numFmtId="0" fontId="12" fillId="6" borderId="2" xfId="2" applyFont="1" applyFill="1" applyBorder="1" applyAlignment="1" applyProtection="1">
      <alignment horizontal="center" vertical="center"/>
      <protection locked="0"/>
    </xf>
    <xf numFmtId="0" fontId="12" fillId="6" borderId="3" xfId="2" applyFont="1" applyFill="1" applyBorder="1" applyAlignment="1" applyProtection="1">
      <alignment horizontal="center" vertical="center"/>
      <protection locked="0"/>
    </xf>
    <xf numFmtId="0" fontId="15" fillId="8" borderId="4" xfId="3" applyFont="1" applyFill="1" applyBorder="1" applyAlignment="1" applyProtection="1">
      <alignment horizontal="left" vertical="center"/>
      <protection locked="0"/>
    </xf>
    <xf numFmtId="0" fontId="15" fillId="8" borderId="5" xfId="3" applyFont="1" applyFill="1" applyBorder="1" applyAlignment="1" applyProtection="1">
      <alignment horizontal="left" vertical="center"/>
      <protection locked="0"/>
    </xf>
    <xf numFmtId="0" fontId="15" fillId="8" borderId="6" xfId="3" applyFont="1" applyFill="1" applyBorder="1" applyAlignment="1" applyProtection="1">
      <alignment horizontal="left" vertical="center"/>
      <protection locked="0"/>
    </xf>
    <xf numFmtId="0" fontId="13" fillId="9" borderId="7" xfId="0" applyFont="1" applyFill="1" applyBorder="1" applyAlignment="1" applyProtection="1">
      <alignment horizontal="left" vertical="center"/>
      <protection locked="0"/>
    </xf>
    <xf numFmtId="0" fontId="13" fillId="9" borderId="8" xfId="0" applyFont="1" applyFill="1" applyBorder="1" applyAlignment="1" applyProtection="1">
      <alignment horizontal="left" vertical="center"/>
      <protection locked="0"/>
    </xf>
    <xf numFmtId="0" fontId="13" fillId="9" borderId="10" xfId="0" applyFont="1" applyFill="1" applyBorder="1" applyAlignment="1" applyProtection="1">
      <alignment horizontal="left" vertical="center"/>
      <protection locked="0"/>
    </xf>
    <xf numFmtId="0" fontId="13" fillId="9" borderId="11" xfId="0" applyFont="1" applyFill="1" applyBorder="1" applyAlignment="1" applyProtection="1">
      <alignment horizontal="left" vertical="center"/>
      <protection locked="0"/>
    </xf>
    <xf numFmtId="0" fontId="0" fillId="12" borderId="26" xfId="0" applyFill="1" applyBorder="1" applyAlignment="1" applyProtection="1">
      <alignment horizontal="center" vertical="center"/>
      <protection locked="0"/>
    </xf>
    <xf numFmtId="0" fontId="0" fillId="12" borderId="27" xfId="0" applyFill="1" applyBorder="1" applyAlignment="1" applyProtection="1">
      <alignment horizontal="center" vertical="center"/>
      <protection locked="0"/>
    </xf>
    <xf numFmtId="0" fontId="0" fillId="12" borderId="28" xfId="0" applyFill="1" applyBorder="1" applyAlignment="1" applyProtection="1">
      <alignment horizontal="center" vertical="center"/>
      <protection locked="0"/>
    </xf>
    <xf numFmtId="0" fontId="0" fillId="7" borderId="29"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12" borderId="29" xfId="0" applyFill="1" applyBorder="1" applyAlignment="1" applyProtection="1">
      <alignment horizontal="center" vertical="center"/>
      <protection locked="0"/>
    </xf>
    <xf numFmtId="0" fontId="0" fillId="12" borderId="11" xfId="0" applyFill="1" applyBorder="1" applyAlignment="1" applyProtection="1">
      <alignment horizontal="center" vertical="center"/>
      <protection locked="0"/>
    </xf>
    <xf numFmtId="0" fontId="0" fillId="12" borderId="22" xfId="0" applyFill="1" applyBorder="1" applyAlignment="1" applyProtection="1">
      <alignment horizontal="center" vertical="center"/>
      <protection locked="0"/>
    </xf>
    <xf numFmtId="0" fontId="2" fillId="11" borderId="30" xfId="0" applyFont="1" applyFill="1" applyBorder="1" applyAlignment="1" applyProtection="1">
      <alignment horizontal="center" vertical="center"/>
      <protection locked="0"/>
    </xf>
    <xf numFmtId="0" fontId="2" fillId="11" borderId="31" xfId="0" applyFont="1" applyFill="1" applyBorder="1" applyAlignment="1" applyProtection="1">
      <alignment horizontal="center" vertical="center"/>
      <protection locked="0"/>
    </xf>
    <xf numFmtId="0" fontId="2" fillId="11" borderId="32" xfId="0" applyFont="1" applyFill="1" applyBorder="1" applyAlignment="1" applyProtection="1">
      <alignment horizontal="center" vertical="center"/>
      <protection locked="0"/>
    </xf>
    <xf numFmtId="0" fontId="13" fillId="7" borderId="7" xfId="0" applyFont="1" applyFill="1" applyBorder="1" applyAlignment="1" applyProtection="1">
      <alignment horizontal="left" vertical="center"/>
      <protection locked="0"/>
    </xf>
    <xf numFmtId="0" fontId="13" fillId="7" borderId="8" xfId="0" applyFont="1" applyFill="1" applyBorder="1" applyAlignment="1" applyProtection="1">
      <alignment horizontal="left" vertical="center"/>
      <protection locked="0"/>
    </xf>
    <xf numFmtId="0" fontId="6" fillId="7" borderId="0" xfId="0" applyFont="1" applyFill="1" applyAlignment="1" applyProtection="1">
      <alignment horizontal="center" vertical="center"/>
      <protection locked="0"/>
    </xf>
    <xf numFmtId="0" fontId="7" fillId="7" borderId="0" xfId="0" applyFont="1" applyFill="1"/>
    <xf numFmtId="0" fontId="0" fillId="7" borderId="0" xfId="0" applyFill="1"/>
    <xf numFmtId="0" fontId="10" fillId="7" borderId="0" xfId="1" applyFill="1"/>
    <xf numFmtId="0" fontId="0" fillId="7" borderId="0" xfId="0" applyFill="1" applyProtection="1">
      <protection locked="0"/>
    </xf>
    <xf numFmtId="0" fontId="6" fillId="7" borderId="0" xfId="0" applyFont="1" applyFill="1" applyAlignment="1">
      <alignment horizontal="center" vertical="center"/>
    </xf>
    <xf numFmtId="0" fontId="2" fillId="11" borderId="33" xfId="0" applyFont="1" applyFill="1" applyBorder="1" applyAlignment="1" applyProtection="1">
      <alignment horizontal="center" vertical="center"/>
      <protection locked="0"/>
    </xf>
    <xf numFmtId="0" fontId="2" fillId="11" borderId="34" xfId="0" applyFont="1" applyFill="1" applyBorder="1" applyAlignment="1" applyProtection="1">
      <alignment horizontal="center" vertical="center"/>
      <protection locked="0"/>
    </xf>
    <xf numFmtId="0" fontId="2" fillId="11" borderId="34" xfId="0" applyFont="1" applyFill="1" applyBorder="1" applyAlignment="1" applyProtection="1">
      <alignment horizontal="center" vertical="center" wrapText="1"/>
      <protection locked="0"/>
    </xf>
    <xf numFmtId="0" fontId="2" fillId="11" borderId="35" xfId="0" applyFont="1" applyFill="1" applyBorder="1" applyAlignment="1" applyProtection="1">
      <alignment horizontal="center" vertical="center"/>
      <protection locked="0"/>
    </xf>
    <xf numFmtId="0" fontId="5" fillId="7" borderId="0" xfId="0" applyFont="1" applyFill="1"/>
    <xf numFmtId="0" fontId="5" fillId="7" borderId="0" xfId="0" applyFont="1" applyFill="1" applyAlignment="1">
      <alignment vertical="center"/>
    </xf>
    <xf numFmtId="0" fontId="4" fillId="7" borderId="0" xfId="0" applyFont="1" applyFill="1" applyAlignment="1">
      <alignment horizontal="center" vertical="center"/>
    </xf>
    <xf numFmtId="0" fontId="8" fillId="7" borderId="0" xfId="0" applyFont="1" applyFill="1"/>
    <xf numFmtId="0" fontId="0" fillId="12" borderId="23" xfId="0" applyFill="1" applyBorder="1" applyAlignment="1" applyProtection="1">
      <alignment horizontal="center" vertical="center"/>
      <protection locked="0"/>
    </xf>
    <xf numFmtId="0" fontId="0" fillId="12" borderId="25"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19" fillId="7" borderId="0" xfId="0" applyFont="1" applyFill="1" applyAlignment="1">
      <alignment vertical="center"/>
    </xf>
    <xf numFmtId="0" fontId="0" fillId="7" borderId="0" xfId="0" applyFill="1" applyAlignment="1">
      <alignment vertical="center"/>
    </xf>
    <xf numFmtId="0" fontId="20" fillId="7" borderId="0" xfId="0" applyFont="1" applyFill="1" applyAlignment="1">
      <alignment vertical="center"/>
    </xf>
    <xf numFmtId="0" fontId="0" fillId="7" borderId="0" xfId="0" applyFill="1" applyAlignment="1">
      <alignment horizontal="left" vertical="center" wrapText="1"/>
    </xf>
    <xf numFmtId="0" fontId="21" fillId="7" borderId="0" xfId="0" applyFont="1" applyFill="1" applyAlignment="1">
      <alignment vertical="center"/>
    </xf>
    <xf numFmtId="0" fontId="0" fillId="12" borderId="36" xfId="0" applyFill="1" applyBorder="1" applyAlignment="1" applyProtection="1">
      <alignment horizontal="center" vertical="center"/>
      <protection locked="0"/>
    </xf>
    <xf numFmtId="0" fontId="0" fillId="12" borderId="24" xfId="0" applyFill="1" applyBorder="1" applyAlignment="1" applyProtection="1">
      <alignment horizontal="center" vertical="center"/>
      <protection locked="0"/>
    </xf>
    <xf numFmtId="0" fontId="0" fillId="12" borderId="37" xfId="0" applyFill="1" applyBorder="1" applyAlignment="1" applyProtection="1">
      <alignment horizontal="center" vertical="center"/>
      <protection locked="0"/>
    </xf>
    <xf numFmtId="0" fontId="9" fillId="7" borderId="0" xfId="0" applyFont="1" applyFill="1" applyAlignment="1">
      <alignment vertical="center"/>
    </xf>
    <xf numFmtId="0" fontId="15" fillId="8" borderId="4" xfId="3" applyFont="1" applyFill="1" applyBorder="1" applyAlignment="1" applyProtection="1">
      <alignment horizontal="center" vertical="center"/>
      <protection locked="0"/>
    </xf>
    <xf numFmtId="0" fontId="15" fillId="8" borderId="5" xfId="3" applyFont="1" applyFill="1" applyBorder="1" applyAlignment="1" applyProtection="1">
      <alignment horizontal="center" vertical="center"/>
      <protection locked="0"/>
    </xf>
    <xf numFmtId="0" fontId="15" fillId="8" borderId="6" xfId="3" applyFont="1" applyFill="1" applyBorder="1" applyAlignment="1" applyProtection="1">
      <alignment horizontal="center" vertical="center"/>
      <protection locked="0"/>
    </xf>
    <xf numFmtId="0" fontId="24" fillId="9" borderId="7" xfId="0" applyFont="1" applyFill="1" applyBorder="1" applyAlignment="1" applyProtection="1">
      <alignment horizontal="left" vertical="center" shrinkToFit="1"/>
      <protection locked="0"/>
    </xf>
    <xf numFmtId="0" fontId="24" fillId="9" borderId="8" xfId="0" applyFont="1" applyFill="1" applyBorder="1" applyAlignment="1" applyProtection="1">
      <alignment horizontal="left" vertical="center" shrinkToFit="1"/>
      <protection locked="0"/>
    </xf>
    <xf numFmtId="0" fontId="25" fillId="7" borderId="0" xfId="0" applyFont="1" applyFill="1" applyAlignment="1" applyProtection="1">
      <alignment horizontal="center" vertical="center"/>
      <protection locked="0" hidden="1"/>
    </xf>
    <xf numFmtId="0" fontId="23" fillId="7" borderId="0" xfId="0" applyFont="1" applyFill="1" applyProtection="1">
      <protection hidden="1"/>
    </xf>
    <xf numFmtId="0" fontId="3" fillId="7" borderId="0" xfId="0" applyFont="1" applyFill="1" applyProtection="1">
      <protection hidden="1"/>
    </xf>
    <xf numFmtId="0" fontId="24" fillId="7" borderId="7" xfId="0" applyFont="1" applyFill="1" applyBorder="1" applyAlignment="1" applyProtection="1">
      <alignment horizontal="left" vertical="center" shrinkToFit="1"/>
      <protection locked="0"/>
    </xf>
    <xf numFmtId="0" fontId="24" fillId="7" borderId="8" xfId="0" applyFont="1" applyFill="1" applyBorder="1" applyAlignment="1" applyProtection="1">
      <alignment horizontal="left" vertical="center" shrinkToFit="1"/>
      <protection locked="0"/>
    </xf>
    <xf numFmtId="0" fontId="24" fillId="9" borderId="10" xfId="0" applyFont="1" applyFill="1" applyBorder="1" applyAlignment="1" applyProtection="1">
      <alignment horizontal="left" vertical="center" shrinkToFit="1"/>
      <protection locked="0"/>
    </xf>
    <xf numFmtId="0" fontId="24" fillId="9" borderId="11" xfId="0" applyFont="1" applyFill="1" applyBorder="1" applyAlignment="1" applyProtection="1">
      <alignment horizontal="left" vertical="center" shrinkToFit="1"/>
      <protection locked="0"/>
    </xf>
    <xf numFmtId="0" fontId="4" fillId="0" borderId="0" xfId="0" applyFont="1" applyAlignment="1">
      <alignment horizontal="center" vertical="center"/>
    </xf>
    <xf numFmtId="0" fontId="0" fillId="0" borderId="0" xfId="0" applyAlignment="1">
      <alignment horizontal="left" vertical="center" wrapText="1"/>
    </xf>
    <xf numFmtId="0" fontId="0" fillId="12" borderId="21" xfId="0" applyFill="1" applyBorder="1" applyAlignment="1" applyProtection="1">
      <alignment horizontal="center" vertical="center"/>
      <protection locked="0"/>
    </xf>
    <xf numFmtId="0" fontId="0" fillId="12" borderId="38"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2" fillId="11" borderId="39" xfId="0" applyFont="1" applyFill="1" applyBorder="1" applyAlignment="1" applyProtection="1">
      <alignment horizontal="center" vertical="center"/>
      <protection locked="0"/>
    </xf>
    <xf numFmtId="0" fontId="13" fillId="9" borderId="8" xfId="0" applyFont="1" applyFill="1" applyBorder="1" applyAlignment="1" applyProtection="1">
      <alignment horizontal="center" vertical="center"/>
      <protection locked="0"/>
    </xf>
    <xf numFmtId="0" fontId="13" fillId="7" borderId="11" xfId="0" applyFont="1" applyFill="1" applyBorder="1" applyAlignment="1" applyProtection="1">
      <alignment horizontal="center" vertical="center"/>
      <protection locked="0"/>
    </xf>
    <xf numFmtId="0" fontId="13" fillId="9" borderId="11" xfId="0" applyFont="1" applyFill="1" applyBorder="1" applyAlignment="1" applyProtection="1">
      <alignment horizontal="center" vertical="center"/>
      <protection locked="0"/>
    </xf>
    <xf numFmtId="0" fontId="13" fillId="9" borderId="40" xfId="0" applyFont="1" applyFill="1" applyBorder="1" applyAlignment="1" applyProtection="1">
      <alignment vertical="center"/>
      <protection locked="0"/>
    </xf>
    <xf numFmtId="0" fontId="13" fillId="7" borderId="40" xfId="0" applyFont="1" applyFill="1" applyBorder="1" applyAlignment="1" applyProtection="1">
      <alignment vertical="center"/>
      <protection locked="0"/>
    </xf>
    <xf numFmtId="14" fontId="13" fillId="9" borderId="40" xfId="0" applyNumberFormat="1" applyFont="1" applyFill="1" applyBorder="1" applyAlignment="1" applyProtection="1">
      <alignment vertical="center"/>
      <protection locked="0"/>
    </xf>
    <xf numFmtId="0" fontId="13" fillId="7" borderId="41" xfId="0" applyFont="1" applyFill="1" applyBorder="1" applyAlignment="1" applyProtection="1">
      <alignment horizontal="center" vertical="center"/>
      <protection locked="0"/>
    </xf>
    <xf numFmtId="0" fontId="13" fillId="9" borderId="41" xfId="0" applyFont="1" applyFill="1" applyBorder="1" applyAlignment="1" applyProtection="1">
      <alignment horizontal="center" vertical="center"/>
      <protection locked="0"/>
    </xf>
    <xf numFmtId="0" fontId="0" fillId="0" borderId="0" xfId="0" quotePrefix="1"/>
  </cellXfs>
  <cellStyles count="5">
    <cellStyle name="%40 - Vurgu3" xfId="4" builtinId="39"/>
    <cellStyle name="Köprü" xfId="1" builtinId="8"/>
    <cellStyle name="Normal" xfId="0" builtinId="0"/>
    <cellStyle name="Vurgu1" xfId="2" builtinId="29"/>
    <cellStyle name="Vurgu2" xfId="3" builtinId="33"/>
  </cellStyles>
  <dxfs count="45">
    <dxf>
      <font>
        <color theme="1"/>
      </font>
    </dxf>
    <dxf>
      <fill>
        <patternFill>
          <bgColor theme="6" tint="0.39994506668294322"/>
        </patternFill>
      </fill>
    </dxf>
    <dxf>
      <fill>
        <patternFill>
          <bgColor theme="5" tint="0.39994506668294322"/>
        </patternFill>
      </fill>
    </dxf>
    <dxf>
      <font>
        <color theme="1"/>
      </font>
    </dxf>
    <dxf>
      <font>
        <color rgb="FF217346"/>
      </font>
      <fill>
        <patternFill patternType="solid">
          <bgColor theme="0"/>
        </patternFill>
      </fill>
    </dxf>
    <dxf>
      <font>
        <color rgb="FFFF0000"/>
      </font>
      <fill>
        <patternFill patternType="solid">
          <bgColor theme="0"/>
        </patternFill>
      </fill>
    </dxf>
    <dxf>
      <font>
        <color theme="1"/>
      </font>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ill>
        <patternFill>
          <bgColor theme="6" tint="0.39994506668294322"/>
        </patternFill>
      </fill>
    </dxf>
    <dxf>
      <fill>
        <patternFill>
          <bgColor theme="5" tint="0.39994506668294322"/>
        </patternFill>
      </fill>
    </dxf>
    <dxf>
      <font>
        <color theme="1"/>
      </font>
    </dxf>
    <dxf>
      <font>
        <color theme="1"/>
      </font>
    </dxf>
    <dxf>
      <font>
        <color theme="1"/>
      </font>
    </dxf>
    <dxf>
      <fill>
        <patternFill>
          <bgColor theme="6" tint="0.39994506668294322"/>
        </patternFill>
      </fill>
    </dxf>
    <dxf>
      <fill>
        <patternFill>
          <bgColor theme="5" tint="0.39994506668294322"/>
        </patternFill>
      </fill>
    </dxf>
    <dxf>
      <font>
        <color rgb="FF217346"/>
      </font>
      <fill>
        <patternFill patternType="solid">
          <bgColor theme="0"/>
        </patternFill>
      </fill>
    </dxf>
    <dxf>
      <font>
        <color rgb="FFFF0000"/>
      </font>
      <fill>
        <patternFill patternType="solid">
          <bgColor theme="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14</xdr:col>
      <xdr:colOff>30480</xdr:colOff>
      <xdr:row>0</xdr:row>
      <xdr:rowOff>15240</xdr:rowOff>
    </xdr:from>
    <xdr:to>
      <xdr:col>23</xdr:col>
      <xdr:colOff>228598</xdr:colOff>
      <xdr:row>17</xdr:row>
      <xdr:rowOff>274320</xdr:rowOff>
    </xdr:to>
    <xdr:grpSp>
      <xdr:nvGrpSpPr>
        <xdr:cNvPr id="2" name="Grup 1">
          <a:extLst>
            <a:ext uri="{FF2B5EF4-FFF2-40B4-BE49-F238E27FC236}">
              <a16:creationId xmlns:a16="http://schemas.microsoft.com/office/drawing/2014/main" id="{E3685BD7-4E82-4C8D-8639-1D5739FBB1AC}"/>
            </a:ext>
          </a:extLst>
        </xdr:cNvPr>
        <xdr:cNvGrpSpPr/>
      </xdr:nvGrpSpPr>
      <xdr:grpSpPr>
        <a:xfrm>
          <a:off x="8686800" y="15240"/>
          <a:ext cx="5821678" cy="5440680"/>
          <a:chOff x="385563" y="266699"/>
          <a:chExt cx="5695950" cy="4960905"/>
        </a:xfrm>
      </xdr:grpSpPr>
      <xdr:grpSp>
        <xdr:nvGrpSpPr>
          <xdr:cNvPr id="3" name="Sayı ekleme yönergesi">
            <a:extLst>
              <a:ext uri="{FF2B5EF4-FFF2-40B4-BE49-F238E27FC236}">
                <a16:creationId xmlns:a16="http://schemas.microsoft.com/office/drawing/2014/main" id="{D405E752-E865-8BE7-DB1F-D4467AD69870}"/>
              </a:ext>
            </a:extLst>
          </xdr:cNvPr>
          <xdr:cNvGrpSpPr/>
        </xdr:nvGrpSpPr>
        <xdr:grpSpPr>
          <a:xfrm>
            <a:off x="385563" y="266699"/>
            <a:ext cx="5695950" cy="4960905"/>
            <a:chOff x="52188" y="-1"/>
            <a:chExt cx="5695950" cy="5012581"/>
          </a:xfrm>
        </xdr:grpSpPr>
        <xdr:sp macro="" textlink="">
          <xdr:nvSpPr>
            <xdr:cNvPr id="5" name="Arka plan" descr="Arka plan">
              <a:extLst>
                <a:ext uri="{FF2B5EF4-FFF2-40B4-BE49-F238E27FC236}">
                  <a16:creationId xmlns:a16="http://schemas.microsoft.com/office/drawing/2014/main" id="{4D8BF071-414D-DEDE-E207-72659F56D3FB}"/>
                </a:ext>
              </a:extLst>
            </xdr:cNvPr>
            <xdr:cNvSpPr/>
          </xdr:nvSpPr>
          <xdr:spPr>
            <a:xfrm>
              <a:off x="52188" y="-1"/>
              <a:ext cx="5695950" cy="50125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 name="Adım" descr="Temel bilgiler: Excel’le matematik işlemleri yapma&#10;">
              <a:extLst>
                <a:ext uri="{FF2B5EF4-FFF2-40B4-BE49-F238E27FC236}">
                  <a16:creationId xmlns:a16="http://schemas.microsoft.com/office/drawing/2014/main" id="{AE0B09F0-07E6-1668-DD80-045C6109778D}"/>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Metin Birleştirme Operatörü </a:t>
              </a:r>
              <a:r>
                <a:rPr lang="tr-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&amp;</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 name="Üst çizgi" descr="Dekoratif çizgi">
              <a:extLst>
                <a:ext uri="{FF2B5EF4-FFF2-40B4-BE49-F238E27FC236}">
                  <a16:creationId xmlns:a16="http://schemas.microsoft.com/office/drawing/2014/main" id="{CE2379CD-B0E3-EF55-F703-5F1E479302CA}"/>
                </a:ext>
              </a:extLst>
            </xdr:cNvPr>
            <xdr:cNvCxnSpPr>
              <a:cxnSpLocks/>
            </xdr:cNvCxnSpPr>
          </xdr:nvCxnSpPr>
          <xdr:spPr>
            <a:xfrm>
              <a:off x="72597" y="570103"/>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 name="Üst çizgi" descr="Dekoratif çizgi">
              <a:extLst>
                <a:ext uri="{FF2B5EF4-FFF2-40B4-BE49-F238E27FC236}">
                  <a16:creationId xmlns:a16="http://schemas.microsoft.com/office/drawing/2014/main" id="{88C8734E-5D3F-17D3-A0F3-6C8E9ED46EC2}"/>
                </a:ext>
              </a:extLst>
            </xdr:cNvPr>
            <xdr:cNvCxnSpPr>
              <a:cxnSpLocks/>
            </xdr:cNvCxnSpPr>
          </xdr:nvCxnSpPr>
          <xdr:spPr>
            <a:xfrm>
              <a:off x="87509" y="4870568"/>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41FA3529-B190-E8DE-0220-F9A8DA11A9E6}"/>
              </a:ext>
            </a:extLst>
          </xdr:cNvPr>
          <xdr:cNvSpPr txBox="1"/>
        </xdr:nvSpPr>
        <xdr:spPr>
          <a:xfrm>
            <a:off x="527216" y="923322"/>
            <a:ext cx="5509564" cy="3586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Farklı hücrelerdeki verileri birleştirmek veya açıklama, formül eklemek için kullanılır.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Birleştirmelerde araya karakter, metin veya boşluk girmek için "Tırnak" işareti kullanılmalıdır.</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400" b="1" i="0" u="none" strike="noStrike" kern="0" cap="none" spc="0" normalizeH="0" baseline="0">
                <a:ln>
                  <a:noFill/>
                </a:ln>
                <a:solidFill>
                  <a:srgbClr val="C80000"/>
                </a:solidFill>
                <a:effectLst/>
                <a:uLnTx/>
                <a:uFillTx/>
                <a:latin typeface="Segoe UI" panose="020B0502040204020203" pitchFamily="34" charset="0"/>
                <a:ea typeface="Segoe UI" pitchFamily="34" charset="0"/>
                <a:cs typeface="Segoe UI" panose="020B0502040204020203" pitchFamily="34" charset="0"/>
              </a:rPr>
              <a:t>Kullanım Örnekleri</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a:ln>
                  <a:noFill/>
                </a:ln>
                <a:solidFill>
                  <a:srgbClr val="FF0000"/>
                </a:solidFill>
                <a:effectLst/>
                <a:uLnTx/>
                <a:uFillTx/>
                <a:latin typeface="Segoe UI" panose="020B0502040204020203" pitchFamily="34" charset="0"/>
                <a:ea typeface="Segoe UI" pitchFamily="34" charset="0"/>
                <a:cs typeface="Segoe UI" panose="020B0502040204020203" pitchFamily="34" charset="0"/>
              </a:rPr>
              <a:t>Kullanım Şekli	Sonuç		Açıklama</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=A4&amp;B4 		DenizKaya 		2 hücre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boşluksuz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=A4&amp;" "&amp;B4		Deniz Kaya		2 hücre "</a:t>
            </a:r>
            <a:r>
              <a:rPr kumimoji="0" lang="tr-TR" sz="1100" b="1" i="0" u="none" strike="noStrike" kern="0" cap="none" spc="0" normalizeH="0" baseline="0">
                <a:ln>
                  <a:noFill/>
                </a:ln>
                <a:solidFill>
                  <a:srgbClr val="FF0000"/>
                </a:solidFill>
                <a:effectLst/>
                <a:uLnTx/>
                <a:uFillTx/>
                <a:latin typeface="Segoe UI" panose="020B0502040204020203" pitchFamily="34" charset="0"/>
                <a:ea typeface="Segoe UI" pitchFamily="34" charset="0"/>
                <a:cs typeface="Segoe UI" panose="020B0502040204020203" pitchFamily="34" charset="0"/>
              </a:rPr>
              <a:t>Tırnak</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kullanılarak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boşluklu</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="Benim adım"&amp;A4	Benim adımDeniz	Metin ile hücre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boşluksuz</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="Benim adım</a:t>
            </a:r>
            <a:r>
              <a:rPr kumimoji="0" lang="tr-TR" sz="1100" b="1" i="0" u="none" strike="noStrike" kern="0" cap="none" spc="0" normalizeH="0" baseline="0">
                <a:ln>
                  <a:noFill/>
                </a:ln>
                <a:solidFill>
                  <a:srgbClr val="FF0000"/>
                </a:solidFill>
                <a:effectLst/>
                <a:uLnTx/>
                <a:uFillTx/>
                <a:latin typeface="Segoe UI" panose="020B0502040204020203" pitchFamily="34" charset="0"/>
                <a:ea typeface="Segoe UI" pitchFamily="34" charset="0"/>
                <a:cs typeface="Segoe UI" panose="020B0502040204020203" pitchFamily="34" charset="0"/>
              </a:rPr>
              <a:t> </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"&amp;A4	Benim adım Deniz	Metin ile hücre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boşluklu</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=A6&amp;H6&amp;"yaşında."	Ayşe36yaşında. 	2 farklı hücre ve metin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boşluksuz</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=A6&amp;</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&amp;H6&amp;" yaşında."	Ayşe 36 yaşında. 	2 farklı hücre ve metin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boşluklu</a:t>
            </a:r>
            <a:r>
              <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birleştirilmiştir.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rgbClr val="217346"/>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a:ln>
                  <a:noFill/>
                </a:ln>
                <a:solidFill>
                  <a:srgbClr val="217346"/>
                </a:solidFill>
                <a:effectLst/>
                <a:uLnTx/>
                <a:uFillTx/>
                <a:latin typeface="Segoe UI" panose="020B0502040204020203" pitchFamily="34" charset="0"/>
                <a:ea typeface="Segoe UI" pitchFamily="34" charset="0"/>
                <a:cs typeface="Segoe UI" panose="020B0502040204020203" pitchFamily="34" charset="0"/>
              </a:rPr>
              <a:t>Yukarıdaki örnek açıklamalara göre sol tarafta verilen ifadeleri birleştirerek yazdırınız.</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fontAlgn="base"/>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fontAlgn="base"/>
            <a:endParaRPr kumimoji="0" lang="tr-T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12</xdr:col>
      <xdr:colOff>443866</xdr:colOff>
      <xdr:row>0</xdr:row>
      <xdr:rowOff>51437</xdr:rowOff>
    </xdr:from>
    <xdr:to>
      <xdr:col>13</xdr:col>
      <xdr:colOff>167640</xdr:colOff>
      <xdr:row>1</xdr:row>
      <xdr:rowOff>64771</xdr:rowOff>
    </xdr:to>
    <xdr:pic>
      <xdr:nvPicPr>
        <xdr:cNvPr id="9" name="Resim 8">
          <a:extLst>
            <a:ext uri="{FF2B5EF4-FFF2-40B4-BE49-F238E27FC236}">
              <a16:creationId xmlns:a16="http://schemas.microsoft.com/office/drawing/2014/main" id="{FFC86054-B78A-4D7E-973D-A4C8A87EC7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9746" y="51437"/>
          <a:ext cx="348614" cy="3181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129541</xdr:colOff>
      <xdr:row>0</xdr:row>
      <xdr:rowOff>60961</xdr:rowOff>
    </xdr:from>
    <xdr:to>
      <xdr:col>13</xdr:col>
      <xdr:colOff>487680</xdr:colOff>
      <xdr:row>1</xdr:row>
      <xdr:rowOff>53340</xdr:rowOff>
    </xdr:to>
    <xdr:pic>
      <xdr:nvPicPr>
        <xdr:cNvPr id="2" name="Resim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7581" y="60961"/>
          <a:ext cx="358139" cy="304799"/>
        </a:xfrm>
        <a:prstGeom prst="rect">
          <a:avLst/>
        </a:prstGeom>
      </xdr:spPr>
    </xdr:pic>
    <xdr:clientData/>
  </xdr:twoCellAnchor>
  <xdr:twoCellAnchor editAs="absolute">
    <xdr:from>
      <xdr:col>15</xdr:col>
      <xdr:colOff>403860</xdr:colOff>
      <xdr:row>0</xdr:row>
      <xdr:rowOff>0</xdr:rowOff>
    </xdr:from>
    <xdr:to>
      <xdr:col>24</xdr:col>
      <xdr:colOff>586740</xdr:colOff>
      <xdr:row>15</xdr:row>
      <xdr:rowOff>99060</xdr:rowOff>
    </xdr:to>
    <xdr:grpSp>
      <xdr:nvGrpSpPr>
        <xdr:cNvPr id="9" name="Sayı ekleme yönergesi">
          <a:extLst>
            <a:ext uri="{FF2B5EF4-FFF2-40B4-BE49-F238E27FC236}">
              <a16:creationId xmlns:a16="http://schemas.microsoft.com/office/drawing/2014/main" id="{6A0EC01A-7B98-4483-A182-0263FDEAEC51}"/>
            </a:ext>
          </a:extLst>
        </xdr:cNvPr>
        <xdr:cNvGrpSpPr/>
      </xdr:nvGrpSpPr>
      <xdr:grpSpPr>
        <a:xfrm>
          <a:off x="8831580" y="0"/>
          <a:ext cx="5806440" cy="4785360"/>
          <a:chOff x="0" y="-2"/>
          <a:chExt cx="5695950" cy="5012581"/>
        </a:xfrm>
      </xdr:grpSpPr>
      <xdr:sp macro="" textlink="">
        <xdr:nvSpPr>
          <xdr:cNvPr id="10" name="Arka plan" descr="Arka plan">
            <a:extLst>
              <a:ext uri="{FF2B5EF4-FFF2-40B4-BE49-F238E27FC236}">
                <a16:creationId xmlns:a16="http://schemas.microsoft.com/office/drawing/2014/main" id="{2147F87B-DB9B-4472-AAD1-ABC163A3B03F}"/>
              </a:ext>
            </a:extLst>
          </xdr:cNvPr>
          <xdr:cNvSpPr/>
        </xdr:nvSpPr>
        <xdr:spPr>
          <a:xfrm>
            <a:off x="0" y="-2"/>
            <a:ext cx="5695950" cy="50125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 name="Adım" descr="Temel bilgiler: Excel’le matematik işlemleri yapma&#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ÇokeğerMak - ÇokeğerMin</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12"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12957" y="570103"/>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27868" y="4870568"/>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15</xdr:col>
      <xdr:colOff>592455</xdr:colOff>
      <xdr:row>2</xdr:row>
      <xdr:rowOff>76721</xdr:rowOff>
    </xdr:from>
    <xdr:to>
      <xdr:col>24</xdr:col>
      <xdr:colOff>404337</xdr:colOff>
      <xdr:row>14</xdr:row>
      <xdr:rowOff>189918</xdr:rowOff>
    </xdr:to>
    <xdr:sp macro="" textlink="">
      <xdr:nvSpPr>
        <xdr:cNvPr id="14"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8742DC30-0FF1-4950-98D1-1D4D2D7B33ED}"/>
            </a:ext>
          </a:extLst>
        </xdr:cNvPr>
        <xdr:cNvSpPr txBox="1"/>
      </xdr:nvSpPr>
      <xdr:spPr>
        <a:xfrm>
          <a:off x="9020175" y="701561"/>
          <a:ext cx="5435442" cy="3862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=mak( hücre  ; hücre  )	seçili hücreler arasında en büyük değeri bulur.</a:t>
          </a: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hücre  :  hücre ) 	seçili hücreler arasında en küçük değeri bulur.</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Parantez içinde hücre haricinde klavyden de değer girilebilir.</a:t>
          </a: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=mak (hücre ; 8 )</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=topla(j4:j8) sonucunda tüm ücretlerin toplamı alınır.</a:t>
          </a: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=mak(j4:j8) sonucunda ücretler arasından en büyük ücret bulunur.</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Formüllerin çoğunda parantez içi yazımı aynıdır. Değişen tek şey fonksiyon adıdır.</a:t>
          </a:r>
        </a:p>
        <a:p>
          <a:pPr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Fonksiyon adlarını bildiğiniz taktirde birçok işlemi kolaylıkla yapabilirsiniz.</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b="0" i="0" u="none" strike="noStrike" kern="0" cap="none" spc="0" normalizeH="0" baseline="0">
            <a:ln>
              <a:noFill/>
            </a:ln>
            <a:solidFill>
              <a:srgbClr val="00B050"/>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146686</xdr:colOff>
      <xdr:row>0</xdr:row>
      <xdr:rowOff>38101</xdr:rowOff>
    </xdr:from>
    <xdr:to>
      <xdr:col>12</xdr:col>
      <xdr:colOff>504825</xdr:colOff>
      <xdr:row>1</xdr:row>
      <xdr:rowOff>60960</xdr:rowOff>
    </xdr:to>
    <xdr:pic>
      <xdr:nvPicPr>
        <xdr:cNvPr id="8" name="Resim 7">
          <a:extLst>
            <a:ext uri="{FF2B5EF4-FFF2-40B4-BE49-F238E27FC236}">
              <a16:creationId xmlns:a16="http://schemas.microsoft.com/office/drawing/2014/main" id="{951A7374-1CF6-462E-83A8-6E78EB5BCC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twoCellAnchor>
    <xdr:from>
      <xdr:col>15</xdr:col>
      <xdr:colOff>0</xdr:colOff>
      <xdr:row>0</xdr:row>
      <xdr:rowOff>0</xdr:rowOff>
    </xdr:from>
    <xdr:to>
      <xdr:col>24</xdr:col>
      <xdr:colOff>182880</xdr:colOff>
      <xdr:row>17</xdr:row>
      <xdr:rowOff>243840</xdr:rowOff>
    </xdr:to>
    <xdr:sp macro="" textlink="">
      <xdr:nvSpPr>
        <xdr:cNvPr id="9" name="Arka plan" descr="Arka plan">
          <a:extLst>
            <a:ext uri="{FF2B5EF4-FFF2-40B4-BE49-F238E27FC236}">
              <a16:creationId xmlns:a16="http://schemas.microsoft.com/office/drawing/2014/main" id="{5BEFA5E4-7D13-4BE8-B20B-26545225CAEE}"/>
            </a:ext>
          </a:extLst>
        </xdr:cNvPr>
        <xdr:cNvSpPr/>
      </xdr:nvSpPr>
      <xdr:spPr>
        <a:xfrm>
          <a:off x="11003280" y="0"/>
          <a:ext cx="5806440" cy="555498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xdr:from>
      <xdr:col>15</xdr:col>
      <xdr:colOff>188011</xdr:colOff>
      <xdr:row>0</xdr:row>
      <xdr:rowOff>131544</xdr:rowOff>
    </xdr:from>
    <xdr:to>
      <xdr:col>23</xdr:col>
      <xdr:colOff>507033</xdr:colOff>
      <xdr:row>2</xdr:row>
      <xdr:rowOff>50726</xdr:rowOff>
    </xdr:to>
    <xdr:sp macro="" textlink="">
      <xdr:nvSpPr>
        <xdr:cNvPr id="10" name="Adım" descr="Temel bilgiler: Excel’le matematik işlemleri yapma&#10;">
          <a:extLst>
            <a:ext uri="{FF2B5EF4-FFF2-40B4-BE49-F238E27FC236}">
              <a16:creationId xmlns:a16="http://schemas.microsoft.com/office/drawing/2014/main" id="{C7933F90-D635-47F5-9B9A-9D7A075426BD}"/>
            </a:ext>
          </a:extLst>
        </xdr:cNvPr>
        <xdr:cNvSpPr txBox="1"/>
      </xdr:nvSpPr>
      <xdr:spPr>
        <a:xfrm>
          <a:off x="11191291" y="131544"/>
          <a:ext cx="5317742" cy="544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Birleştir</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15</xdr:col>
      <xdr:colOff>13208</xdr:colOff>
      <xdr:row>2</xdr:row>
      <xdr:rowOff>6955</xdr:rowOff>
    </xdr:from>
    <xdr:to>
      <xdr:col>24</xdr:col>
      <xdr:colOff>144880</xdr:colOff>
      <xdr:row>2</xdr:row>
      <xdr:rowOff>6955</xdr:rowOff>
    </xdr:to>
    <xdr:cxnSp macro="">
      <xdr:nvCxnSpPr>
        <xdr:cNvPr id="11" name="Üst çizgi" descr="Dekoratif çizgi">
          <a:extLst>
            <a:ext uri="{FF2B5EF4-FFF2-40B4-BE49-F238E27FC236}">
              <a16:creationId xmlns:a16="http://schemas.microsoft.com/office/drawing/2014/main" id="{CF0A3BDC-B360-42AC-9D4F-1AD44E6F9F21}"/>
            </a:ext>
          </a:extLst>
        </xdr:cNvPr>
        <xdr:cNvCxnSpPr>
          <a:cxnSpLocks/>
        </xdr:cNvCxnSpPr>
      </xdr:nvCxnSpPr>
      <xdr:spPr>
        <a:xfrm>
          <a:off x="11016488" y="631795"/>
          <a:ext cx="575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28409</xdr:colOff>
      <xdr:row>17</xdr:row>
      <xdr:rowOff>86462</xdr:rowOff>
    </xdr:from>
    <xdr:to>
      <xdr:col>24</xdr:col>
      <xdr:colOff>160081</xdr:colOff>
      <xdr:row>17</xdr:row>
      <xdr:rowOff>86462</xdr:rowOff>
    </xdr:to>
    <xdr:cxnSp macro="">
      <xdr:nvCxnSpPr>
        <xdr:cNvPr id="12" name="Üst çizgi" descr="Dekoratif çizgi">
          <a:extLst>
            <a:ext uri="{FF2B5EF4-FFF2-40B4-BE49-F238E27FC236}">
              <a16:creationId xmlns:a16="http://schemas.microsoft.com/office/drawing/2014/main" id="{6CE2B0B6-BBA8-4671-A768-9364B004B5C3}"/>
            </a:ext>
          </a:extLst>
        </xdr:cNvPr>
        <xdr:cNvCxnSpPr>
          <a:cxnSpLocks/>
        </xdr:cNvCxnSpPr>
      </xdr:nvCxnSpPr>
      <xdr:spPr>
        <a:xfrm>
          <a:off x="11031689" y="5397602"/>
          <a:ext cx="575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188595</xdr:colOff>
      <xdr:row>2</xdr:row>
      <xdr:rowOff>73846</xdr:rowOff>
    </xdr:from>
    <xdr:to>
      <xdr:col>24</xdr:col>
      <xdr:colOff>477</xdr:colOff>
      <xdr:row>16</xdr:row>
      <xdr:rowOff>229943</xdr:rowOff>
    </xdr:to>
    <xdr:sp macro="" textlink="">
      <xdr:nvSpPr>
        <xdr:cNvPr id="13"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6FFD2172-AB19-48BA-96BB-180D64078802}"/>
            </a:ext>
          </a:extLst>
        </xdr:cNvPr>
        <xdr:cNvSpPr txBox="1"/>
      </xdr:nvSpPr>
      <xdr:spPr>
        <a:xfrm>
          <a:off x="11191875" y="698686"/>
          <a:ext cx="5435442" cy="4529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Birleştir: Farklı hücreleri birleştirmek veya metin eklemek için kullanılır.</a:t>
          </a:r>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=birleştir( </a:t>
          </a: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metin1</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 </a:t>
          </a:r>
          <a:r>
            <a:rPr kumimoji="0" lang="tr-TR" sz="1100" b="1" i="0" u="none" strike="noStrike" kern="0" cap="none" spc="0" normalizeH="0" baseline="0" noProof="0">
              <a:ln>
                <a:noFill/>
              </a:ln>
              <a:solidFill>
                <a:srgbClr val="F79646">
                  <a:lumMod val="75000"/>
                </a:srgbClr>
              </a:solidFill>
              <a:effectLst/>
              <a:uLnTx/>
              <a:uFillTx/>
              <a:latin typeface="Segoe UI" panose="020B0502040204020203" pitchFamily="34" charset="0"/>
              <a:ea typeface="Segoe UI" pitchFamily="34" charset="0"/>
              <a:cs typeface="Segoe UI" panose="020B0502040204020203" pitchFamily="34" charset="0"/>
            </a:rPr>
            <a:t>metin2; </a:t>
          </a:r>
          <a:r>
            <a:rPr kumimoji="0" lang="tr-TR" sz="1100" b="1" i="0" u="none" strike="noStrike" kern="0" cap="none" spc="0" normalizeH="0" baseline="0" noProof="0">
              <a:ln>
                <a:noFill/>
              </a:ln>
              <a:solidFill>
                <a:schemeClr val="tx1"/>
              </a:solidFill>
              <a:effectLst/>
              <a:uLnTx/>
              <a:uFillTx/>
              <a:latin typeface="Segoe UI" panose="020B0502040204020203" pitchFamily="34" charset="0"/>
              <a:ea typeface="Segoe UI" pitchFamily="34" charset="0"/>
              <a:cs typeface="Segoe UI" panose="020B0502040204020203" pitchFamily="34" charset="0"/>
            </a:rPr>
            <a:t>...</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Birleştir komutu ile farklı hücreleri seçerek birleştirebilirsiniz.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İki farklı hücreyi seçerken ; ile ayrılmalıdır.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Hücre haricinde metinsel ifade girilecekse de ; ile metin alanı açılır ve "tırnak" ile ifade girilir.</a:t>
          </a:r>
        </a:p>
        <a:p>
          <a:pPr marL="0" indent="0" algn="l" defTabSz="914400" rtl="0" eaLnBrk="1" latinLnBrk="0" hangingPunct="1"/>
          <a:endParaRPr lang="tr-TR" sz="1100" b="0" i="0" u="none" strike="noStrike">
            <a:solidFill>
              <a:srgbClr val="000000"/>
            </a:solidFill>
            <a:effectLst/>
            <a:latin typeface="Segoe UI" panose="020B0502040204020203" pitchFamily="34" charset="0"/>
            <a:cs typeface="Segoe UI" panose="020B0502040204020203" pitchFamily="34" charset="0"/>
          </a:endParaRPr>
        </a:p>
        <a:p>
          <a:pPr marL="0" indent="0" algn="l" defTabSz="914400" rtl="0" eaLnBrk="1" latinLnBrk="0" hangingPunct="1"/>
          <a:endParaRPr lang="tr-TR" sz="1100" b="0" i="0" u="none" strike="noStrike">
            <a:solidFill>
              <a:srgbClr val="000000"/>
            </a:solidFill>
            <a:effectLst/>
            <a:latin typeface="Segoe UI" panose="020B0502040204020203" pitchFamily="34" charset="0"/>
            <a:cs typeface="Segoe UI" panose="020B0502040204020203" pitchFamily="34" charset="0"/>
          </a:endParaRP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Yazım Örnekleri</a:t>
          </a: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BİRLEŞTİR(A4;B4)</a:t>
          </a:r>
          <a:r>
            <a:rPr lang="tr-TR" sz="1100">
              <a:latin typeface="Segoe UI" panose="020B0502040204020203" pitchFamily="34" charset="0"/>
              <a:cs typeface="Segoe UI" panose="020B0502040204020203" pitchFamily="34" charset="0"/>
            </a:rPr>
            <a:t> 		</a:t>
          </a:r>
          <a:r>
            <a:rPr lang="tr-TR" sz="1100" b="0" i="0" u="none" strike="noStrike">
              <a:solidFill>
                <a:srgbClr val="000000"/>
              </a:solidFill>
              <a:effectLst/>
              <a:latin typeface="Segoe UI" panose="020B0502040204020203" pitchFamily="34" charset="0"/>
              <a:cs typeface="Segoe UI" panose="020B0502040204020203" pitchFamily="34" charset="0"/>
            </a:rPr>
            <a:t>DenizKaya</a:t>
          </a:r>
          <a:r>
            <a:rPr lang="tr-TR" sz="1100">
              <a:latin typeface="Segoe UI" panose="020B0502040204020203" pitchFamily="34" charset="0"/>
              <a:cs typeface="Segoe UI" panose="020B0502040204020203" pitchFamily="34" charset="0"/>
            </a:rPr>
            <a:t> </a:t>
          </a:r>
          <a:r>
            <a:rPr lang="tr-TR" sz="1100" b="0" i="0" u="none" strike="noStrike">
              <a:solidFill>
                <a:srgbClr val="000000"/>
              </a:solidFill>
              <a:effectLst/>
              <a:latin typeface="Segoe UI" panose="020B0502040204020203" pitchFamily="34" charset="0"/>
              <a:cs typeface="Segoe UI" panose="020B0502040204020203" pitchFamily="34" charset="0"/>
            </a:rPr>
            <a:t>	</a:t>
          </a:r>
        </a:p>
        <a:p>
          <a:pPr marL="0" indent="0" algn="l" defTabSz="914400" rtl="0" eaLnBrk="1" latinLnBrk="0" hangingPunct="1"/>
          <a:r>
            <a:rPr lang="tr-TR" sz="1100" b="1" i="0" u="none" strike="noStrike">
              <a:solidFill>
                <a:srgbClr val="E26B0A"/>
              </a:solidFill>
              <a:effectLst/>
              <a:latin typeface="Segoe UI" panose="020B0502040204020203" pitchFamily="34" charset="0"/>
              <a:cs typeface="Segoe UI" panose="020B0502040204020203" pitchFamily="34" charset="0"/>
            </a:rPr>
            <a:t>BİRLEŞTİR(A4;" ";B4)</a:t>
          </a:r>
          <a:r>
            <a:rPr lang="tr-TR" sz="1100">
              <a:latin typeface="Segoe UI" panose="020B0502040204020203" pitchFamily="34" charset="0"/>
              <a:cs typeface="Segoe UI" panose="020B0502040204020203" pitchFamily="34" charset="0"/>
            </a:rPr>
            <a:t> 		</a:t>
          </a:r>
          <a:r>
            <a:rPr lang="tr-TR" sz="1100" b="1" i="0" u="none" strike="noStrike">
              <a:solidFill>
                <a:srgbClr val="E26B0A"/>
              </a:solidFill>
              <a:effectLst/>
              <a:latin typeface="Segoe UI" panose="020B0502040204020203" pitchFamily="34" charset="0"/>
              <a:cs typeface="Segoe UI" panose="020B0502040204020203" pitchFamily="34" charset="0"/>
            </a:rPr>
            <a:t>Deniz Kaya</a:t>
          </a:r>
          <a:r>
            <a:rPr lang="tr-TR" sz="1100">
              <a:latin typeface="Segoe UI" panose="020B0502040204020203" pitchFamily="34" charset="0"/>
              <a:cs typeface="Segoe UI" panose="020B0502040204020203" pitchFamily="34" charset="0"/>
            </a:rPr>
            <a:t> 	</a:t>
          </a:r>
        </a:p>
        <a:p>
          <a:pPr marL="0" indent="0" algn="l" defTabSz="914400" rtl="0" eaLnBrk="1" latinLnBrk="0" hangingPunct="1"/>
          <a:r>
            <a:rPr lang="tr-TR" sz="1100" b="1" i="0" u="none" strike="noStrike">
              <a:solidFill>
                <a:srgbClr val="FF0000"/>
              </a:solidFill>
              <a:effectLst/>
              <a:latin typeface="Segoe UI" panose="020B0502040204020203" pitchFamily="34" charset="0"/>
              <a:cs typeface="Segoe UI" panose="020B0502040204020203" pitchFamily="34" charset="0"/>
            </a:rPr>
            <a:t>BİRLEŞTİR("Benim adım ";A4)</a:t>
          </a:r>
          <a:r>
            <a:rPr lang="tr-TR" sz="1100">
              <a:latin typeface="Segoe UI" panose="020B0502040204020203" pitchFamily="34" charset="0"/>
              <a:cs typeface="Segoe UI" panose="020B0502040204020203" pitchFamily="34" charset="0"/>
            </a:rPr>
            <a:t> 	</a:t>
          </a:r>
          <a:r>
            <a:rPr lang="tr-TR" sz="1100" b="1" i="0" u="none" strike="noStrike">
              <a:solidFill>
                <a:srgbClr val="FF0000"/>
              </a:solidFill>
              <a:effectLst/>
              <a:latin typeface="Segoe UI" panose="020B0502040204020203" pitchFamily="34" charset="0"/>
              <a:cs typeface="Segoe UI" panose="020B0502040204020203" pitchFamily="34" charset="0"/>
            </a:rPr>
            <a:t>Benim adım Deniz</a:t>
          </a:r>
          <a:r>
            <a:rPr lang="tr-TR" sz="1100">
              <a:latin typeface="Segoe UI" panose="020B0502040204020203" pitchFamily="34" charset="0"/>
              <a:cs typeface="Segoe UI" panose="020B0502040204020203" pitchFamily="34" charset="0"/>
            </a:rPr>
            <a:t> </a:t>
          </a:r>
          <a:endParaRPr kumimoji="0" lang="tr-TR" sz="1100" b="0" i="0" u="none" strike="noStrike" kern="0" cap="none" spc="0" normalizeH="0" baseline="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1" i="0" u="none" strike="noStrike">
              <a:solidFill>
                <a:srgbClr val="7030A0"/>
              </a:solidFill>
              <a:effectLst/>
              <a:latin typeface="Segoe UI" panose="020B0502040204020203" pitchFamily="34" charset="0"/>
              <a:cs typeface="Segoe UI" panose="020B0502040204020203" pitchFamily="34" charset="0"/>
            </a:rPr>
            <a:t>BİRLEŞTİR(A6;" ";E6;" yaşında.")</a:t>
          </a:r>
          <a:r>
            <a:rPr lang="tr-TR" sz="1100">
              <a:latin typeface="Segoe UI" panose="020B0502040204020203" pitchFamily="34" charset="0"/>
              <a:cs typeface="Segoe UI" panose="020B0502040204020203" pitchFamily="34" charset="0"/>
            </a:rPr>
            <a:t> 	</a:t>
          </a:r>
          <a:r>
            <a:rPr lang="tr-TR" sz="1100" b="1" i="0" u="none" strike="noStrike">
              <a:solidFill>
                <a:srgbClr val="7030A0"/>
              </a:solidFill>
              <a:effectLst/>
              <a:latin typeface="Segoe UI" panose="020B0502040204020203" pitchFamily="34" charset="0"/>
              <a:cs typeface="Segoe UI" panose="020B0502040204020203" pitchFamily="34" charset="0"/>
            </a:rPr>
            <a:t>Ayşe 36 yaşında.</a:t>
          </a:r>
          <a:r>
            <a:rPr lang="tr-TR" sz="1100">
              <a:latin typeface="Segoe UI" panose="020B0502040204020203" pitchFamily="34" charset="0"/>
              <a:cs typeface="Segoe UI" panose="020B0502040204020203" pitchFamily="34" charset="0"/>
            </a:rPr>
            <a:t> </a:t>
          </a:r>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1" i="0" u="none" strike="noStrike" kern="0" cap="none" spc="0" normalizeH="0" baseline="0">
            <a:ln>
              <a:noFill/>
            </a:ln>
            <a:solidFill>
              <a:schemeClr val="accent6">
                <a:lumMod val="7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1" i="0" u="none" strike="noStrike" kern="0" cap="none" spc="0" normalizeH="0" baseline="0">
              <a:ln>
                <a:noFill/>
              </a:ln>
              <a:solidFill>
                <a:schemeClr val="tx1"/>
              </a:solidFill>
              <a:effectLst/>
              <a:uLnTx/>
              <a:uFillTx/>
              <a:latin typeface="Segoe UI" panose="020B0502040204020203" pitchFamily="34" charset="0"/>
              <a:ea typeface="Segoe UI" pitchFamily="34" charset="0"/>
              <a:cs typeface="Segoe UI" panose="020B0502040204020203" pitchFamily="34" charset="0"/>
            </a:rPr>
            <a:t>Formül yazarken hücreden başka bir hücre veya "tırnak" içinde bir ifade yazılacaksa ; ile ayrılmalıdır.</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b="0" i="0" u="none" strike="noStrike" kern="0" cap="none" spc="0" normalizeH="0" baseline="0">
            <a:ln>
              <a:noFill/>
            </a:ln>
            <a:solidFill>
              <a:srgbClr val="00B050"/>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146686</xdr:colOff>
      <xdr:row>0</xdr:row>
      <xdr:rowOff>38101</xdr:rowOff>
    </xdr:from>
    <xdr:to>
      <xdr:col>12</xdr:col>
      <xdr:colOff>504825</xdr:colOff>
      <xdr:row>1</xdr:row>
      <xdr:rowOff>60960</xdr:rowOff>
    </xdr:to>
    <xdr:pic>
      <xdr:nvPicPr>
        <xdr:cNvPr id="2" name="Resim 1">
          <a:extLst>
            <a:ext uri="{FF2B5EF4-FFF2-40B4-BE49-F238E27FC236}">
              <a16:creationId xmlns:a16="http://schemas.microsoft.com/office/drawing/2014/main" id="{769A7D68-9C05-40C1-B200-BFB5332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twoCellAnchor>
    <xdr:from>
      <xdr:col>15</xdr:col>
      <xdr:colOff>0</xdr:colOff>
      <xdr:row>0</xdr:row>
      <xdr:rowOff>0</xdr:rowOff>
    </xdr:from>
    <xdr:to>
      <xdr:col>24</xdr:col>
      <xdr:colOff>182880</xdr:colOff>
      <xdr:row>17</xdr:row>
      <xdr:rowOff>243840</xdr:rowOff>
    </xdr:to>
    <xdr:sp macro="" textlink="">
      <xdr:nvSpPr>
        <xdr:cNvPr id="3" name="Arka plan" descr="Arka plan">
          <a:extLst>
            <a:ext uri="{FF2B5EF4-FFF2-40B4-BE49-F238E27FC236}">
              <a16:creationId xmlns:a16="http://schemas.microsoft.com/office/drawing/2014/main" id="{F94047FE-1E49-4D9B-8278-65E53954CAFA}"/>
            </a:ext>
          </a:extLst>
        </xdr:cNvPr>
        <xdr:cNvSpPr/>
      </xdr:nvSpPr>
      <xdr:spPr>
        <a:xfrm>
          <a:off x="11003280" y="0"/>
          <a:ext cx="5806440" cy="542544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xdr:from>
      <xdr:col>15</xdr:col>
      <xdr:colOff>188011</xdr:colOff>
      <xdr:row>0</xdr:row>
      <xdr:rowOff>131544</xdr:rowOff>
    </xdr:from>
    <xdr:to>
      <xdr:col>23</xdr:col>
      <xdr:colOff>507033</xdr:colOff>
      <xdr:row>2</xdr:row>
      <xdr:rowOff>50726</xdr:rowOff>
    </xdr:to>
    <xdr:sp macro="" textlink="">
      <xdr:nvSpPr>
        <xdr:cNvPr id="4" name="Adım" descr="Temel bilgiler: Excel’le matematik işlemleri yapma&#10;">
          <a:extLst>
            <a:ext uri="{FF2B5EF4-FFF2-40B4-BE49-F238E27FC236}">
              <a16:creationId xmlns:a16="http://schemas.microsoft.com/office/drawing/2014/main" id="{4BE1C533-CA46-4EED-8DE8-E47997D51E8A}"/>
            </a:ext>
          </a:extLst>
        </xdr:cNvPr>
        <xdr:cNvSpPr txBox="1"/>
      </xdr:nvSpPr>
      <xdr:spPr>
        <a:xfrm>
          <a:off x="11191291" y="131544"/>
          <a:ext cx="5317742" cy="52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Aralık Birleştir</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15</xdr:col>
      <xdr:colOff>13208</xdr:colOff>
      <xdr:row>2</xdr:row>
      <xdr:rowOff>6955</xdr:rowOff>
    </xdr:from>
    <xdr:to>
      <xdr:col>24</xdr:col>
      <xdr:colOff>144880</xdr:colOff>
      <xdr:row>2</xdr:row>
      <xdr:rowOff>6955</xdr:rowOff>
    </xdr:to>
    <xdr:cxnSp macro="">
      <xdr:nvCxnSpPr>
        <xdr:cNvPr id="5" name="Üst çizgi" descr="Dekoratif çizgi">
          <a:extLst>
            <a:ext uri="{FF2B5EF4-FFF2-40B4-BE49-F238E27FC236}">
              <a16:creationId xmlns:a16="http://schemas.microsoft.com/office/drawing/2014/main" id="{C7675423-0CB5-408E-B2D2-8A7679FE7A09}"/>
            </a:ext>
          </a:extLst>
        </xdr:cNvPr>
        <xdr:cNvCxnSpPr>
          <a:cxnSpLocks/>
        </xdr:cNvCxnSpPr>
      </xdr:nvCxnSpPr>
      <xdr:spPr>
        <a:xfrm>
          <a:off x="11016488" y="616555"/>
          <a:ext cx="575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28409</xdr:colOff>
      <xdr:row>17</xdr:row>
      <xdr:rowOff>86462</xdr:rowOff>
    </xdr:from>
    <xdr:to>
      <xdr:col>24</xdr:col>
      <xdr:colOff>160081</xdr:colOff>
      <xdr:row>17</xdr:row>
      <xdr:rowOff>86462</xdr:rowOff>
    </xdr:to>
    <xdr:cxnSp macro="">
      <xdr:nvCxnSpPr>
        <xdr:cNvPr id="6" name="Üst çizgi" descr="Dekoratif çizgi">
          <a:extLst>
            <a:ext uri="{FF2B5EF4-FFF2-40B4-BE49-F238E27FC236}">
              <a16:creationId xmlns:a16="http://schemas.microsoft.com/office/drawing/2014/main" id="{BE811045-C7B8-48C2-8DE5-C6DE9F98CCFD}"/>
            </a:ext>
          </a:extLst>
        </xdr:cNvPr>
        <xdr:cNvCxnSpPr>
          <a:cxnSpLocks/>
        </xdr:cNvCxnSpPr>
      </xdr:nvCxnSpPr>
      <xdr:spPr>
        <a:xfrm>
          <a:off x="11031689" y="5268062"/>
          <a:ext cx="575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188595</xdr:colOff>
      <xdr:row>2</xdr:row>
      <xdr:rowOff>73846</xdr:rowOff>
    </xdr:from>
    <xdr:to>
      <xdr:col>24</xdr:col>
      <xdr:colOff>477</xdr:colOff>
      <xdr:row>16</xdr:row>
      <xdr:rowOff>229943</xdr:rowOff>
    </xdr:to>
    <xdr:sp macro="" textlink="">
      <xdr:nvSpPr>
        <xdr:cNvPr id="7"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475DB0E2-3BAA-44DF-B2A3-D43D641EAD11}"/>
            </a:ext>
          </a:extLst>
        </xdr:cNvPr>
        <xdr:cNvSpPr txBox="1"/>
      </xdr:nvSpPr>
      <xdr:spPr>
        <a:xfrm>
          <a:off x="11191875" y="683446"/>
          <a:ext cx="5435442" cy="4423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Aralık Birleştir: Birdençok</a:t>
          </a:r>
          <a:r>
            <a:rPr lang="tr-TR" sz="1100" b="0" i="0" u="none" strike="noStrike" baseline="0">
              <a:solidFill>
                <a:srgbClr val="000000"/>
              </a:solidFill>
              <a:effectLst/>
              <a:latin typeface="Segoe UI" panose="020B0502040204020203" pitchFamily="34" charset="0"/>
              <a:cs typeface="Segoe UI" panose="020B0502040204020203" pitchFamily="34" charset="0"/>
            </a:rPr>
            <a:t> metni, hücreyi birleştirir. Boşlukları birleşime dahil etmez</a:t>
          </a:r>
          <a:r>
            <a:rPr lang="tr-TR" sz="1100" b="0" i="0" u="none" strike="noStrike">
              <a:solidFill>
                <a:srgbClr val="000000"/>
              </a:solidFill>
              <a:effectLst/>
              <a:latin typeface="Segoe UI" panose="020B0502040204020203" pitchFamily="34" charset="0"/>
              <a:cs typeface="Segoe UI" panose="020B0502040204020203" pitchFamily="34" charset="0"/>
            </a:rPr>
            <a:t>.</a:t>
          </a:r>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=birleştir( </a:t>
          </a: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metin1</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 </a:t>
          </a:r>
          <a:r>
            <a:rPr kumimoji="0" lang="tr-TR" sz="1100" b="1" i="0" u="none" strike="noStrike" kern="0" cap="none" spc="0" normalizeH="0" baseline="0" noProof="0">
              <a:ln>
                <a:noFill/>
              </a:ln>
              <a:solidFill>
                <a:srgbClr val="F79646">
                  <a:lumMod val="75000"/>
                </a:srgbClr>
              </a:solidFill>
              <a:effectLst/>
              <a:uLnTx/>
              <a:uFillTx/>
              <a:latin typeface="Segoe UI" panose="020B0502040204020203" pitchFamily="34" charset="0"/>
              <a:ea typeface="Segoe UI" pitchFamily="34" charset="0"/>
              <a:cs typeface="Segoe UI" panose="020B0502040204020203" pitchFamily="34" charset="0"/>
            </a:rPr>
            <a:t>metin2; </a:t>
          </a:r>
          <a:r>
            <a:rPr kumimoji="0" lang="tr-TR" sz="1100" b="1" i="0" u="none" strike="noStrike" kern="0" cap="none" spc="0" normalizeH="0" baseline="0" noProof="0">
              <a:ln>
                <a:noFill/>
              </a:ln>
              <a:solidFill>
                <a:schemeClr val="tx1"/>
              </a:solidFill>
              <a:effectLst/>
              <a:uLnTx/>
              <a:uFillTx/>
              <a:latin typeface="Segoe UI" panose="020B0502040204020203" pitchFamily="34" charset="0"/>
              <a:ea typeface="Segoe UI" pitchFamily="34" charset="0"/>
              <a:cs typeface="Segoe UI" panose="020B0502040204020203" pitchFamily="34" charset="0"/>
            </a:rPr>
            <a:t>...</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Aralık Birleştir komutu ile farklı hücreleri seçerek birleştirebilirsiniz.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İki farklı hücreyi seçerken bitişikse : (iki nokta üst üste) ayrı ise ;  (noktalı virgül) ile ayrılmalıdır.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Hücre haricinde metinsel ifade girilecekse de ; ile metin alanı açılır ve "tırnak" ile ifade girilir.</a:t>
          </a:r>
        </a:p>
        <a:p>
          <a:pPr marL="0" indent="0" algn="l" defTabSz="914400" rtl="0" eaLnBrk="1" latinLnBrk="0" hangingPunct="1"/>
          <a:endParaRPr lang="tr-TR" sz="1100" b="0" i="0" u="none" strike="noStrike">
            <a:solidFill>
              <a:srgbClr val="000000"/>
            </a:solidFill>
            <a:effectLst/>
            <a:latin typeface="Segoe UI" panose="020B0502040204020203" pitchFamily="34" charset="0"/>
            <a:cs typeface="Segoe UI" panose="020B0502040204020203" pitchFamily="34" charset="0"/>
          </a:endParaRPr>
        </a:p>
        <a:p>
          <a:pPr marL="0" indent="0" algn="l" defTabSz="914400" rtl="0" eaLnBrk="1" latinLnBrk="0" hangingPunct="1"/>
          <a:r>
            <a:rPr lang="tr-TR" sz="1100" b="0" i="0" u="none" strike="noStrike">
              <a:solidFill>
                <a:srgbClr val="FF0000"/>
              </a:solidFill>
              <a:effectLst/>
              <a:latin typeface="Segoe UI" panose="020B0502040204020203" pitchFamily="34" charset="0"/>
              <a:cs typeface="Segoe UI" panose="020B0502040204020203" pitchFamily="34" charset="0"/>
            </a:rPr>
            <a:t>Birleştir komutu ile arasındaki en</a:t>
          </a:r>
          <a:r>
            <a:rPr lang="tr-TR" sz="1100" b="0" i="0" u="none" strike="noStrike" baseline="0">
              <a:solidFill>
                <a:srgbClr val="FF0000"/>
              </a:solidFill>
              <a:effectLst/>
              <a:latin typeface="Segoe UI" panose="020B0502040204020203" pitchFamily="34" charset="0"/>
              <a:cs typeface="Segoe UI" panose="020B0502040204020203" pitchFamily="34" charset="0"/>
            </a:rPr>
            <a:t> önemli fark Birleştir komutunda hücreler ; ile tek tek ayrılırken, AralıkBirleştir komutu ile birden fazla : ile hücre birlikte seçilebilir.</a:t>
          </a:r>
          <a:endParaRPr lang="tr-TR" sz="1100" b="0" i="0" u="none" strike="noStrike">
            <a:solidFill>
              <a:srgbClr val="FF0000"/>
            </a:solidFill>
            <a:effectLst/>
            <a:latin typeface="Segoe UI" panose="020B0502040204020203" pitchFamily="34" charset="0"/>
            <a:cs typeface="Segoe UI" panose="020B0502040204020203" pitchFamily="34" charset="0"/>
          </a:endParaRPr>
        </a:p>
        <a:p>
          <a:pPr marL="0" indent="0" algn="l" defTabSz="914400" rtl="0" eaLnBrk="1" latinLnBrk="0" hangingPunct="1"/>
          <a:endParaRPr lang="tr-TR" sz="1100" b="0" i="0" u="none" strike="noStrike">
            <a:solidFill>
              <a:srgbClr val="FF0000"/>
            </a:solidFill>
            <a:effectLst/>
            <a:latin typeface="Segoe UI" panose="020B0502040204020203" pitchFamily="34" charset="0"/>
            <a:cs typeface="Segoe UI" panose="020B0502040204020203" pitchFamily="34" charset="0"/>
          </a:endParaRP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Yazım Örnekleri</a:t>
          </a: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ARALIKBİRLEŞTİR(A4:E4)</a:t>
          </a:r>
          <a:r>
            <a:rPr lang="tr-TR" sz="1100">
              <a:latin typeface="Segoe UI" panose="020B0502040204020203" pitchFamily="34" charset="0"/>
              <a:cs typeface="Segoe UI" panose="020B0502040204020203" pitchFamily="34" charset="0"/>
            </a:rPr>
            <a:t> 		</a:t>
          </a:r>
          <a:r>
            <a:rPr lang="tr-TR" sz="1100" b="0" i="0" u="none" strike="noStrike">
              <a:solidFill>
                <a:srgbClr val="000000"/>
              </a:solidFill>
              <a:effectLst/>
              <a:latin typeface="Segoe UI" panose="020B0502040204020203" pitchFamily="34" charset="0"/>
              <a:cs typeface="Segoe UI" panose="020B0502040204020203" pitchFamily="34" charset="0"/>
            </a:rPr>
            <a:t>DenizKayaEManisa25</a:t>
          </a:r>
          <a:r>
            <a:rPr lang="tr-TR" sz="1100">
              <a:latin typeface="Segoe UI" panose="020B0502040204020203" pitchFamily="34" charset="0"/>
              <a:cs typeface="Segoe UI" panose="020B0502040204020203" pitchFamily="34" charset="0"/>
            </a:rPr>
            <a:t> </a:t>
          </a:r>
          <a:r>
            <a:rPr lang="tr-TR" sz="1100" b="0" i="0" u="none" strike="noStrike">
              <a:solidFill>
                <a:srgbClr val="000000"/>
              </a:solidFill>
              <a:effectLst/>
              <a:latin typeface="Segoe UI" panose="020B0502040204020203" pitchFamily="34" charset="0"/>
              <a:cs typeface="Segoe UI" panose="020B0502040204020203" pitchFamily="34" charset="0"/>
            </a:rPr>
            <a:t>	</a:t>
          </a:r>
        </a:p>
        <a:p>
          <a:pPr marL="0" indent="0" algn="l" defTabSz="914400" rtl="0" eaLnBrk="1" latinLnBrk="0" hangingPunct="1"/>
          <a:r>
            <a:rPr lang="tr-TR" sz="1100" b="1" i="0" u="none" strike="noStrike">
              <a:solidFill>
                <a:srgbClr val="E26B0A"/>
              </a:solidFill>
              <a:effectLst/>
              <a:latin typeface="Segoe UI" panose="020B0502040204020203" pitchFamily="34" charset="0"/>
              <a:cs typeface="Segoe UI" panose="020B0502040204020203" pitchFamily="34" charset="0"/>
            </a:rPr>
            <a:t>ARALIKBİRLEŞTİR(A4;" ";B4)</a:t>
          </a:r>
          <a:r>
            <a:rPr lang="tr-TR" sz="1100">
              <a:latin typeface="Segoe UI" panose="020B0502040204020203" pitchFamily="34" charset="0"/>
              <a:cs typeface="Segoe UI" panose="020B0502040204020203" pitchFamily="34" charset="0"/>
            </a:rPr>
            <a:t> 	</a:t>
          </a:r>
          <a:r>
            <a:rPr lang="tr-TR" sz="1100" b="1" i="0" u="none" strike="noStrike">
              <a:solidFill>
                <a:srgbClr val="E26B0A"/>
              </a:solidFill>
              <a:effectLst/>
              <a:latin typeface="Segoe UI" panose="020B0502040204020203" pitchFamily="34" charset="0"/>
              <a:cs typeface="Segoe UI" panose="020B0502040204020203" pitchFamily="34" charset="0"/>
            </a:rPr>
            <a:t>Deniz Kaya</a:t>
          </a:r>
          <a:r>
            <a:rPr lang="tr-TR" sz="1100">
              <a:latin typeface="Segoe UI" panose="020B0502040204020203" pitchFamily="34" charset="0"/>
              <a:cs typeface="Segoe UI" panose="020B0502040204020203" pitchFamily="34" charset="0"/>
            </a:rPr>
            <a:t> 	</a:t>
          </a:r>
        </a:p>
        <a:p>
          <a:pPr marL="0" indent="0" algn="l" defTabSz="914400" rtl="0" eaLnBrk="1" latinLnBrk="0" hangingPunct="1"/>
          <a:r>
            <a:rPr lang="tr-TR" sz="1100" b="1" i="0" u="none" strike="noStrike">
              <a:solidFill>
                <a:srgbClr val="FF0000"/>
              </a:solidFill>
              <a:effectLst/>
              <a:latin typeface="Segoe UI" panose="020B0502040204020203" pitchFamily="34" charset="0"/>
              <a:cs typeface="Segoe UI" panose="020B0502040204020203" pitchFamily="34" charset="0"/>
            </a:rPr>
            <a:t>ARALIKBİRLEŞTİR("Benim adım ";A4)</a:t>
          </a:r>
          <a:r>
            <a:rPr lang="tr-TR" sz="1100">
              <a:latin typeface="Segoe UI" panose="020B0502040204020203" pitchFamily="34" charset="0"/>
              <a:cs typeface="Segoe UI" panose="020B0502040204020203" pitchFamily="34" charset="0"/>
            </a:rPr>
            <a:t> 	</a:t>
          </a:r>
          <a:r>
            <a:rPr lang="tr-TR" sz="1100" b="1" i="0" u="none" strike="noStrike">
              <a:solidFill>
                <a:srgbClr val="FF0000"/>
              </a:solidFill>
              <a:effectLst/>
              <a:latin typeface="Segoe UI" panose="020B0502040204020203" pitchFamily="34" charset="0"/>
              <a:cs typeface="Segoe UI" panose="020B0502040204020203" pitchFamily="34" charset="0"/>
            </a:rPr>
            <a:t>Benim adım Deniz</a:t>
          </a:r>
          <a:r>
            <a:rPr lang="tr-TR" sz="1100">
              <a:latin typeface="Segoe UI" panose="020B0502040204020203" pitchFamily="34" charset="0"/>
              <a:cs typeface="Segoe UI" panose="020B0502040204020203" pitchFamily="34" charset="0"/>
            </a:rPr>
            <a:t> </a:t>
          </a:r>
          <a:endParaRPr kumimoji="0" lang="tr-TR" sz="1100" b="0" i="0" u="none" strike="noStrike" kern="0" cap="none" spc="0" normalizeH="0" baseline="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1" i="0" u="none" strike="noStrike">
              <a:solidFill>
                <a:srgbClr val="7030A0"/>
              </a:solidFill>
              <a:effectLst/>
              <a:latin typeface="Segoe UI" panose="020B0502040204020203" pitchFamily="34" charset="0"/>
              <a:cs typeface="Segoe UI" panose="020B0502040204020203" pitchFamily="34" charset="0"/>
            </a:rPr>
            <a:t>ARALIKBİRLEŞTİR(A6;" ";E6;" yaşında.")</a:t>
          </a:r>
          <a:r>
            <a:rPr lang="tr-TR" sz="1100">
              <a:latin typeface="Segoe UI" panose="020B0502040204020203" pitchFamily="34" charset="0"/>
              <a:cs typeface="Segoe UI" panose="020B0502040204020203" pitchFamily="34" charset="0"/>
            </a:rPr>
            <a:t> 	</a:t>
          </a:r>
          <a:r>
            <a:rPr lang="tr-TR" sz="1100" b="1" i="0" u="none" strike="noStrike">
              <a:solidFill>
                <a:srgbClr val="7030A0"/>
              </a:solidFill>
              <a:effectLst/>
              <a:latin typeface="Segoe UI" panose="020B0502040204020203" pitchFamily="34" charset="0"/>
              <a:cs typeface="Segoe UI" panose="020B0502040204020203" pitchFamily="34" charset="0"/>
            </a:rPr>
            <a:t>Ayşe 36 yaşında.</a:t>
          </a:r>
          <a:r>
            <a:rPr lang="tr-TR" sz="1100">
              <a:latin typeface="Segoe UI" panose="020B0502040204020203" pitchFamily="34" charset="0"/>
              <a:cs typeface="Segoe UI" panose="020B0502040204020203" pitchFamily="34" charset="0"/>
            </a:rPr>
            <a:t> </a:t>
          </a:r>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1" i="0" u="none" strike="noStrike" kern="0" cap="none" spc="0" normalizeH="0" baseline="0">
            <a:ln>
              <a:noFill/>
            </a:ln>
            <a:solidFill>
              <a:schemeClr val="accent6">
                <a:lumMod val="75000"/>
              </a:schemeClr>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r>
            <a:rPr lang="tr-TR" sz="1100" b="1" i="0" u="none" strike="noStrike" kern="0" cap="none" spc="0" normalizeH="0" baseline="0">
              <a:ln>
                <a:noFill/>
              </a:ln>
              <a:solidFill>
                <a:schemeClr val="tx1"/>
              </a:solidFill>
              <a:effectLst/>
              <a:uLnTx/>
              <a:uFillTx/>
              <a:latin typeface="Segoe UI" panose="020B0502040204020203" pitchFamily="34" charset="0"/>
              <a:ea typeface="Segoe UI" pitchFamily="34" charset="0"/>
              <a:cs typeface="Segoe UI" panose="020B0502040204020203" pitchFamily="34" charset="0"/>
            </a:rPr>
            <a:t>Formül yazarken hücreden başka bir hücre veya "tırnak" içinde bir ifade yazılacaksa ; ile ayrılmalıdır.</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b="0" i="0" u="none" strike="noStrike" kern="0" cap="none" spc="0" normalizeH="0" baseline="0">
            <a:ln>
              <a:noFill/>
            </a:ln>
            <a:solidFill>
              <a:srgbClr val="00B050"/>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146686</xdr:colOff>
      <xdr:row>0</xdr:row>
      <xdr:rowOff>38101</xdr:rowOff>
    </xdr:from>
    <xdr:to>
      <xdr:col>12</xdr:col>
      <xdr:colOff>504825</xdr:colOff>
      <xdr:row>1</xdr:row>
      <xdr:rowOff>60960</xdr:rowOff>
    </xdr:to>
    <xdr:pic>
      <xdr:nvPicPr>
        <xdr:cNvPr id="2" name="Resim 1">
          <a:extLst>
            <a:ext uri="{FF2B5EF4-FFF2-40B4-BE49-F238E27FC236}">
              <a16:creationId xmlns:a16="http://schemas.microsoft.com/office/drawing/2014/main" id="{5992B503-945A-4012-A4A9-028159FA2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twoCellAnchor>
    <xdr:from>
      <xdr:col>15</xdr:col>
      <xdr:colOff>0</xdr:colOff>
      <xdr:row>0</xdr:row>
      <xdr:rowOff>0</xdr:rowOff>
    </xdr:from>
    <xdr:to>
      <xdr:col>24</xdr:col>
      <xdr:colOff>182880</xdr:colOff>
      <xdr:row>14</xdr:row>
      <xdr:rowOff>0</xdr:rowOff>
    </xdr:to>
    <xdr:sp macro="" textlink="">
      <xdr:nvSpPr>
        <xdr:cNvPr id="3" name="Arka plan" descr="Arka plan">
          <a:extLst>
            <a:ext uri="{FF2B5EF4-FFF2-40B4-BE49-F238E27FC236}">
              <a16:creationId xmlns:a16="http://schemas.microsoft.com/office/drawing/2014/main" id="{52F83713-2914-408A-B852-029F552794D5}"/>
            </a:ext>
          </a:extLst>
        </xdr:cNvPr>
        <xdr:cNvSpPr/>
      </xdr:nvSpPr>
      <xdr:spPr>
        <a:xfrm>
          <a:off x="11003280" y="0"/>
          <a:ext cx="5806440" cy="542544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xdr:from>
      <xdr:col>15</xdr:col>
      <xdr:colOff>188011</xdr:colOff>
      <xdr:row>0</xdr:row>
      <xdr:rowOff>131544</xdr:rowOff>
    </xdr:from>
    <xdr:to>
      <xdr:col>23</xdr:col>
      <xdr:colOff>507033</xdr:colOff>
      <xdr:row>2</xdr:row>
      <xdr:rowOff>50726</xdr:rowOff>
    </xdr:to>
    <xdr:sp macro="" textlink="">
      <xdr:nvSpPr>
        <xdr:cNvPr id="4" name="Adım" descr="Temel bilgiler: Excel’le matematik işlemleri yapma&#10;">
          <a:extLst>
            <a:ext uri="{FF2B5EF4-FFF2-40B4-BE49-F238E27FC236}">
              <a16:creationId xmlns:a16="http://schemas.microsoft.com/office/drawing/2014/main" id="{435A99C1-1CB8-4182-8212-409EC99AD9A6}"/>
            </a:ext>
          </a:extLst>
        </xdr:cNvPr>
        <xdr:cNvSpPr txBox="1"/>
      </xdr:nvSpPr>
      <xdr:spPr>
        <a:xfrm>
          <a:off x="11191291" y="131544"/>
          <a:ext cx="5317742" cy="52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Metin Birleştir</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15</xdr:col>
      <xdr:colOff>13208</xdr:colOff>
      <xdr:row>2</xdr:row>
      <xdr:rowOff>6955</xdr:rowOff>
    </xdr:from>
    <xdr:to>
      <xdr:col>24</xdr:col>
      <xdr:colOff>144880</xdr:colOff>
      <xdr:row>2</xdr:row>
      <xdr:rowOff>6955</xdr:rowOff>
    </xdr:to>
    <xdr:cxnSp macro="">
      <xdr:nvCxnSpPr>
        <xdr:cNvPr id="5" name="Üst çizgi" descr="Dekoratif çizgi">
          <a:extLst>
            <a:ext uri="{FF2B5EF4-FFF2-40B4-BE49-F238E27FC236}">
              <a16:creationId xmlns:a16="http://schemas.microsoft.com/office/drawing/2014/main" id="{5F63EC48-6B8D-4B23-813B-CDFF6D205954}"/>
            </a:ext>
          </a:extLst>
        </xdr:cNvPr>
        <xdr:cNvCxnSpPr>
          <a:cxnSpLocks/>
        </xdr:cNvCxnSpPr>
      </xdr:nvCxnSpPr>
      <xdr:spPr>
        <a:xfrm>
          <a:off x="11016488" y="616555"/>
          <a:ext cx="575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188595</xdr:colOff>
      <xdr:row>2</xdr:row>
      <xdr:rowOff>73846</xdr:rowOff>
    </xdr:from>
    <xdr:to>
      <xdr:col>24</xdr:col>
      <xdr:colOff>477</xdr:colOff>
      <xdr:row>14</xdr:row>
      <xdr:rowOff>0</xdr:rowOff>
    </xdr:to>
    <xdr:sp macro="" textlink="">
      <xdr:nvSpPr>
        <xdr:cNvPr id="7"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5BEEB4FC-B295-4301-82EE-541D7FE3BA7E}"/>
            </a:ext>
          </a:extLst>
        </xdr:cNvPr>
        <xdr:cNvSpPr txBox="1"/>
      </xdr:nvSpPr>
      <xdr:spPr>
        <a:xfrm>
          <a:off x="11191875" y="683446"/>
          <a:ext cx="5435442" cy="4423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Metin Birleştir: Birleştir ve AralıkBirleştir komutuna benzer. Sınırlayıcı özelliğiyle</a:t>
          </a:r>
          <a:r>
            <a:rPr lang="tr-TR" sz="1100" b="0" i="0" u="none" strike="noStrike" baseline="0">
              <a:solidFill>
                <a:srgbClr val="000000"/>
              </a:solidFill>
              <a:effectLst/>
              <a:latin typeface="Segoe UI" panose="020B0502040204020203" pitchFamily="34" charset="0"/>
              <a:cs typeface="Segoe UI" panose="020B0502040204020203" pitchFamily="34" charset="0"/>
            </a:rPr>
            <a:t> hücreler arasına boşluk, nokta, virgül gibi ifadeler tek tanımlamayla tüm veriler arasına atanır. Birleştir komutunda her hücreden sonra boşluk ifadesi giriliyordu. Metinbirleştir de boşluk ifadesi bir kere yazılacak, seçilen tüm hücrelere uygulanacak. Sürekli boşluk komutu yazılmayacak. </a:t>
          </a:r>
        </a:p>
        <a:p>
          <a:pPr marL="0" indent="0" algn="l" defTabSz="914400" rtl="0" eaLnBrk="1" latinLnBrk="0" hangingPunct="1"/>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=MetinBirleştir( </a:t>
          </a: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Sınırlayıcı</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 </a:t>
          </a: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Segoe UI" pitchFamily="34" charset="0"/>
              <a:cs typeface="Segoe UI" panose="020B0502040204020203" pitchFamily="34" charset="0"/>
            </a:rPr>
            <a:t>Boşlukları Yoksay</a:t>
          </a:r>
          <a:r>
            <a:rPr kumimoji="0" lang="tr-TR" sz="1100" b="1" i="0" u="none" strike="noStrike" kern="0" cap="none" spc="0" normalizeH="0" baseline="0" noProof="0">
              <a:ln>
                <a:noFill/>
              </a:ln>
              <a:solidFill>
                <a:srgbClr val="F79646">
                  <a:lumMod val="75000"/>
                </a:srgbClr>
              </a:solidFill>
              <a:effectLst/>
              <a:uLnTx/>
              <a:uFillTx/>
              <a:latin typeface="Segoe UI" panose="020B0502040204020203" pitchFamily="34" charset="0"/>
              <a:ea typeface="Segoe UI" pitchFamily="34" charset="0"/>
              <a:cs typeface="Segoe UI" panose="020B0502040204020203" pitchFamily="34" charset="0"/>
            </a:rPr>
            <a:t>; Aralık</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Sınırlayıcı: Hücreler arasında görünecek ifade boşluk " ", nokta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Segoe UI" pitchFamily="34" charset="0"/>
              <a:cs typeface="Segoe UI" panose="020B0502040204020203" pitchFamily="34" charset="0"/>
            </a:rPr>
            <a:t>Boşlukları Yoksay: Boş hücreler dahil edilecekse YANLIŞ, dahil edilmeyecekse DOĞRU yazılır.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F79646">
                  <a:lumMod val="75000"/>
                </a:srgbClr>
              </a:solidFill>
              <a:effectLst/>
              <a:uLnTx/>
              <a:uFillTx/>
              <a:latin typeface="Segoe UI" panose="020B0502040204020203" pitchFamily="34" charset="0"/>
              <a:ea typeface="Segoe UI" pitchFamily="34" charset="0"/>
              <a:cs typeface="Segoe UI" panose="020B0502040204020203" pitchFamily="34" charset="0"/>
            </a:rPr>
            <a:t>Aralık: Birleştirilecek aralık seçilir.</a:t>
          </a:r>
          <a:endParaRPr lang="tr-TR" sz="1100" b="0" i="0" u="none" strike="noStrike">
            <a:solidFill>
              <a:srgbClr val="000000"/>
            </a:solidFill>
            <a:effectLst/>
            <a:latin typeface="Segoe UI" panose="020B0502040204020203" pitchFamily="34" charset="0"/>
            <a:cs typeface="Segoe UI" panose="020B0502040204020203" pitchFamily="34" charset="0"/>
          </a:endParaRPr>
        </a:p>
        <a:p>
          <a:pPr marL="0" indent="0" algn="l" defTabSz="914400" rtl="0" eaLnBrk="1" latinLnBrk="0" hangingPunct="1"/>
          <a:endParaRPr lang="tr-TR" sz="1100" b="0" i="0" u="none" strike="noStrike">
            <a:solidFill>
              <a:srgbClr val="FF0000"/>
            </a:solidFill>
            <a:effectLst/>
            <a:latin typeface="Segoe UI" panose="020B0502040204020203" pitchFamily="34" charset="0"/>
            <a:cs typeface="Segoe UI" panose="020B0502040204020203" pitchFamily="34" charset="0"/>
          </a:endParaRP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Yazım Örnekleri</a:t>
          </a: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Metinbirleştir(</a:t>
          </a:r>
          <a:r>
            <a:rPr lang="tr-TR" sz="1100" b="1" i="0" u="none" strike="noStrike">
              <a:solidFill>
                <a:schemeClr val="tx2"/>
              </a:solidFill>
              <a:effectLst/>
              <a:latin typeface="Segoe UI" panose="020B0502040204020203" pitchFamily="34" charset="0"/>
              <a:cs typeface="Segoe UI" panose="020B0502040204020203" pitchFamily="34" charset="0"/>
            </a:rPr>
            <a:t>"."</a:t>
          </a:r>
          <a:r>
            <a:rPr lang="tr-TR" sz="1100" b="0" i="0" u="none" strike="noStrike">
              <a:solidFill>
                <a:srgbClr val="000000"/>
              </a:solidFill>
              <a:effectLst/>
              <a:latin typeface="Segoe UI" panose="020B0502040204020203" pitchFamily="34" charset="0"/>
              <a:cs typeface="Segoe UI" panose="020B0502040204020203" pitchFamily="34" charset="0"/>
            </a:rPr>
            <a:t>;</a:t>
          </a:r>
          <a:r>
            <a:rPr lang="tr-TR" sz="1100" b="1" i="0" u="none" strike="noStrike">
              <a:solidFill>
                <a:srgbClr val="00B050"/>
              </a:solidFill>
              <a:effectLst/>
              <a:latin typeface="Segoe UI" panose="020B0502040204020203" pitchFamily="34" charset="0"/>
              <a:cs typeface="Segoe UI" panose="020B0502040204020203" pitchFamily="34" charset="0"/>
            </a:rPr>
            <a:t>Doğru</a:t>
          </a:r>
          <a:r>
            <a:rPr lang="tr-TR" sz="1100" b="0" i="0" u="none" strike="noStrike">
              <a:solidFill>
                <a:srgbClr val="000000"/>
              </a:solidFill>
              <a:effectLst/>
              <a:latin typeface="Segoe UI" panose="020B0502040204020203" pitchFamily="34" charset="0"/>
              <a:cs typeface="Segoe UI" panose="020B0502040204020203" pitchFamily="34" charset="0"/>
            </a:rPr>
            <a:t>;</a:t>
          </a:r>
          <a:r>
            <a:rPr lang="tr-TR" sz="1100" b="1" i="0" u="none" strike="noStrike">
              <a:solidFill>
                <a:schemeClr val="accent6">
                  <a:lumMod val="75000"/>
                </a:schemeClr>
              </a:solidFill>
              <a:effectLst/>
              <a:latin typeface="Segoe UI" panose="020B0502040204020203" pitchFamily="34" charset="0"/>
              <a:cs typeface="Segoe UI" panose="020B0502040204020203" pitchFamily="34" charset="0"/>
            </a:rPr>
            <a:t>A4:E4</a:t>
          </a:r>
          <a:r>
            <a:rPr lang="tr-TR" sz="1100" b="0" i="0" u="none" strike="noStrike">
              <a:solidFill>
                <a:srgbClr val="000000"/>
              </a:solidFill>
              <a:effectLst/>
              <a:latin typeface="Segoe UI" panose="020B0502040204020203" pitchFamily="34" charset="0"/>
              <a:cs typeface="Segoe UI" panose="020B0502040204020203" pitchFamily="34" charset="0"/>
            </a:rPr>
            <a:t>)</a:t>
          </a:r>
          <a:r>
            <a:rPr lang="tr-TR" sz="1100">
              <a:latin typeface="Segoe UI" panose="020B0502040204020203" pitchFamily="34" charset="0"/>
              <a:cs typeface="Segoe UI" panose="020B0502040204020203" pitchFamily="34" charset="0"/>
            </a:rPr>
            <a:t> 	</a:t>
          </a:r>
          <a:r>
            <a:rPr lang="tr-TR" sz="1100" b="0" i="0" u="none" strike="noStrike">
              <a:solidFill>
                <a:srgbClr val="000000"/>
              </a:solidFill>
              <a:effectLst/>
              <a:latin typeface="Segoe UI" panose="020B0502040204020203" pitchFamily="34" charset="0"/>
              <a:cs typeface="Segoe UI" panose="020B0502040204020203" pitchFamily="34" charset="0"/>
            </a:rPr>
            <a:t>Deniz.Kaya.E.25</a:t>
          </a:r>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rgbClr val="000000"/>
              </a:solidFill>
              <a:effectLst/>
              <a:uLnTx/>
              <a:uFillTx/>
              <a:latin typeface="Segoe UI" panose="020B0502040204020203" pitchFamily="34" charset="0"/>
              <a:ea typeface="+mn-ea"/>
              <a:cs typeface="Segoe UI" panose="020B0502040204020203" pitchFamily="34" charset="0"/>
            </a:rPr>
            <a:t>Metinbirleştir(</a:t>
          </a:r>
          <a:r>
            <a:rPr kumimoji="0" lang="tr-TR" sz="1100" b="1" i="0" u="none" strike="noStrike" kern="0" cap="none" spc="0" normalizeH="0" baseline="0" noProof="0">
              <a:ln>
                <a:noFill/>
              </a:ln>
              <a:solidFill>
                <a:srgbClr val="1F497D"/>
              </a:solidFill>
              <a:effectLst/>
              <a:uLnTx/>
              <a:uFillTx/>
              <a:latin typeface="Segoe UI" panose="020B0502040204020203" pitchFamily="34" charset="0"/>
              <a:ea typeface="+mn-ea"/>
              <a:cs typeface="Segoe UI" panose="020B0502040204020203" pitchFamily="34" charset="0"/>
            </a:rPr>
            <a:t>"."</a:t>
          </a:r>
          <a:r>
            <a:rPr kumimoji="0" lang="tr-TR" sz="1100" b="0" i="0" u="none" strike="noStrike" kern="0" cap="none" spc="0" normalizeH="0" baseline="0" noProof="0">
              <a:ln>
                <a:noFill/>
              </a:ln>
              <a:solidFill>
                <a:srgbClr val="000000"/>
              </a:solidFill>
              <a:effectLst/>
              <a:uLnTx/>
              <a:uFillTx/>
              <a:latin typeface="Segoe UI" panose="020B0502040204020203" pitchFamily="34" charset="0"/>
              <a:ea typeface="+mn-ea"/>
              <a:cs typeface="Segoe UI" panose="020B0502040204020203" pitchFamily="34" charset="0"/>
            </a:rPr>
            <a:t>;</a:t>
          </a: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mn-ea"/>
              <a:cs typeface="Segoe UI" panose="020B0502040204020203" pitchFamily="34" charset="0"/>
            </a:rPr>
            <a:t>Yanlış</a:t>
          </a:r>
          <a:r>
            <a:rPr kumimoji="0" lang="tr-TR" sz="1100" b="0" i="0" u="none" strike="noStrike" kern="0" cap="none" spc="0" normalizeH="0" baseline="0" noProof="0">
              <a:ln>
                <a:noFill/>
              </a:ln>
              <a:solidFill>
                <a:srgbClr val="000000"/>
              </a:solidFill>
              <a:effectLst/>
              <a:uLnTx/>
              <a:uFillTx/>
              <a:latin typeface="Segoe UI" panose="020B0502040204020203" pitchFamily="34" charset="0"/>
              <a:ea typeface="+mn-ea"/>
              <a:cs typeface="Segoe UI" panose="020B0502040204020203" pitchFamily="34" charset="0"/>
            </a:rPr>
            <a:t>;</a:t>
          </a:r>
          <a:r>
            <a:rPr kumimoji="0" lang="tr-TR" sz="1100" b="1" i="0" u="none" strike="noStrike" kern="0" cap="none" spc="0" normalizeH="0" baseline="0" noProof="0">
              <a:ln>
                <a:noFill/>
              </a:ln>
              <a:solidFill>
                <a:srgbClr val="F79646">
                  <a:lumMod val="75000"/>
                </a:srgbClr>
              </a:solidFill>
              <a:effectLst/>
              <a:uLnTx/>
              <a:uFillTx/>
              <a:latin typeface="Segoe UI" panose="020B0502040204020203" pitchFamily="34" charset="0"/>
              <a:ea typeface="+mn-ea"/>
              <a:cs typeface="Segoe UI" panose="020B0502040204020203" pitchFamily="34" charset="0"/>
            </a:rPr>
            <a:t>A6:E6</a:t>
          </a:r>
          <a:r>
            <a:rPr kumimoji="0" lang="tr-TR" sz="1100" b="0" i="0" u="none" strike="noStrike" kern="0" cap="none" spc="0" normalizeH="0" baseline="0" noProof="0">
              <a:ln>
                <a:noFill/>
              </a:ln>
              <a:solidFill>
                <a:srgbClr val="000000"/>
              </a:solidFill>
              <a:effectLst/>
              <a:uLnTx/>
              <a:uFillTx/>
              <a:latin typeface="Segoe UI" panose="020B0502040204020203" pitchFamily="34" charset="0"/>
              <a:ea typeface="+mn-ea"/>
              <a:cs typeface="Segoe UI" panose="020B0502040204020203" pitchFamily="34" charset="0"/>
            </a:rPr>
            <a:t>)</a:t>
          </a:r>
          <a:r>
            <a:rPr kumimoji="0" lang="tr-TR" sz="11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rPr>
            <a:t> 	</a:t>
          </a:r>
          <a:r>
            <a:rPr kumimoji="0" lang="tr-TR" sz="1100" b="0" i="0" u="none" strike="noStrike" kern="0" cap="none" spc="0" normalizeH="0" baseline="0" noProof="0">
              <a:ln>
                <a:noFill/>
              </a:ln>
              <a:solidFill>
                <a:srgbClr val="000000"/>
              </a:solidFill>
              <a:effectLst/>
              <a:uLnTx/>
              <a:uFillTx/>
              <a:latin typeface="Segoe UI" panose="020B0502040204020203" pitchFamily="34" charset="0"/>
              <a:ea typeface="+mn-ea"/>
              <a:cs typeface="Segoe UI" panose="020B0502040204020203" pitchFamily="34" charset="0"/>
            </a:rPr>
            <a:t>Deniz.Kaya.E..25</a:t>
          </a:r>
          <a:r>
            <a:rPr kumimoji="0" lang="tr-TR" sz="11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rPr>
            <a:t> </a:t>
          </a: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	</a:t>
          </a:r>
        </a:p>
        <a:p>
          <a:pPr marL="0" indent="0" algn="l" defTabSz="914400" rtl="0" eaLnBrk="1" latinLnBrk="0" hangingPunct="1"/>
          <a:r>
            <a:rPr lang="tr-TR" sz="1100" b="0" i="0" u="none" strike="noStrike" kern="1200" baseline="0">
              <a:solidFill>
                <a:srgbClr val="000000"/>
              </a:solidFill>
              <a:effectLst/>
              <a:latin typeface="Segoe UI" panose="020B0502040204020203" pitchFamily="34" charset="0"/>
              <a:ea typeface="+mn-ea"/>
              <a:cs typeface="Segoe UI" panose="020B0502040204020203" pitchFamily="34" charset="0"/>
            </a:rPr>
            <a:t>Deniz ve Ayşe satırlarında şehir tanımlı değil.</a:t>
          </a:r>
        </a:p>
        <a:p>
          <a:pPr marL="0" indent="0" algn="l" defTabSz="914400" rtl="0" eaLnBrk="1" latinLnBrk="0" hangingPunct="1"/>
          <a:r>
            <a:rPr lang="tr-TR" sz="1100" b="0" i="0" u="none" strike="noStrike" kern="1200" baseline="0">
              <a:solidFill>
                <a:srgbClr val="000000"/>
              </a:solidFill>
              <a:effectLst/>
              <a:latin typeface="Segoe UI" panose="020B0502040204020203" pitchFamily="34" charset="0"/>
              <a:ea typeface="+mn-ea"/>
              <a:cs typeface="Segoe UI" panose="020B0502040204020203" pitchFamily="34" charset="0"/>
            </a:rPr>
            <a:t>Doğru şartı ile boş olan hücre sayılmadı ve tek nokta devam etti.</a:t>
          </a:r>
        </a:p>
        <a:p>
          <a:pPr marL="0" indent="0" algn="l" defTabSz="914400" rtl="0" eaLnBrk="1" latinLnBrk="0" hangingPunct="1"/>
          <a:r>
            <a:rPr lang="tr-TR" sz="1100" b="0" i="0" u="none" strike="noStrike" kern="1200" baseline="0">
              <a:solidFill>
                <a:srgbClr val="000000"/>
              </a:solidFill>
              <a:effectLst/>
              <a:latin typeface="Segoe UI" panose="020B0502040204020203" pitchFamily="34" charset="0"/>
              <a:ea typeface="+mn-ea"/>
              <a:cs typeface="Segoe UI" panose="020B0502040204020203" pitchFamily="34" charset="0"/>
            </a:rPr>
            <a:t>İkinci örnekte yanlış şartı ile boş hücre sayıldı ve değer varmış gibi nokta eklendi. İki nokta olarak sonuç yansıdı.</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b="0" i="0" u="none" strike="noStrike" kern="0" cap="none" spc="0" normalizeH="0" baseline="0">
            <a:ln>
              <a:noFill/>
            </a:ln>
            <a:solidFill>
              <a:srgbClr val="00B050"/>
            </a:solidFill>
            <a:effectLst/>
            <a:uLnTx/>
            <a:uFillTx/>
            <a:latin typeface="Segoe UI" panose="020B0502040204020203" pitchFamily="34" charset="0"/>
            <a:ea typeface="Segoe UI" pitchFamily="34" charset="0"/>
            <a:cs typeface="Segoe UI" panose="020B0502040204020203" pitchFamily="34" charset="0"/>
          </a:endParaRP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146686</xdr:colOff>
      <xdr:row>0</xdr:row>
      <xdr:rowOff>38101</xdr:rowOff>
    </xdr:from>
    <xdr:to>
      <xdr:col>12</xdr:col>
      <xdr:colOff>504825</xdr:colOff>
      <xdr:row>1</xdr:row>
      <xdr:rowOff>60960</xdr:rowOff>
    </xdr:to>
    <xdr:pic>
      <xdr:nvPicPr>
        <xdr:cNvPr id="2" name="Resim 1">
          <a:extLst>
            <a:ext uri="{FF2B5EF4-FFF2-40B4-BE49-F238E27FC236}">
              <a16:creationId xmlns:a16="http://schemas.microsoft.com/office/drawing/2014/main" id="{A2B9230D-27CC-42E2-BF80-7563064F77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twoCellAnchor>
    <xdr:from>
      <xdr:col>15</xdr:col>
      <xdr:colOff>0</xdr:colOff>
      <xdr:row>0</xdr:row>
      <xdr:rowOff>0</xdr:rowOff>
    </xdr:from>
    <xdr:to>
      <xdr:col>24</xdr:col>
      <xdr:colOff>182880</xdr:colOff>
      <xdr:row>17</xdr:row>
      <xdr:rowOff>243840</xdr:rowOff>
    </xdr:to>
    <xdr:sp macro="" textlink="">
      <xdr:nvSpPr>
        <xdr:cNvPr id="3" name="Arka plan" descr="Arka plan">
          <a:extLst>
            <a:ext uri="{FF2B5EF4-FFF2-40B4-BE49-F238E27FC236}">
              <a16:creationId xmlns:a16="http://schemas.microsoft.com/office/drawing/2014/main" id="{9E7C2419-3D5B-4948-9300-A4849E6B9EB0}"/>
            </a:ext>
          </a:extLst>
        </xdr:cNvPr>
        <xdr:cNvSpPr/>
      </xdr:nvSpPr>
      <xdr:spPr>
        <a:xfrm>
          <a:off x="11308080" y="0"/>
          <a:ext cx="5806440" cy="542544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xdr:from>
      <xdr:col>15</xdr:col>
      <xdr:colOff>188011</xdr:colOff>
      <xdr:row>0</xdr:row>
      <xdr:rowOff>131544</xdr:rowOff>
    </xdr:from>
    <xdr:to>
      <xdr:col>23</xdr:col>
      <xdr:colOff>507033</xdr:colOff>
      <xdr:row>2</xdr:row>
      <xdr:rowOff>0</xdr:rowOff>
    </xdr:to>
    <xdr:sp macro="" textlink="">
      <xdr:nvSpPr>
        <xdr:cNvPr id="4" name="Adım" descr="Temel bilgiler: Excel’le matematik işlemleri yapma&#10;">
          <a:extLst>
            <a:ext uri="{FF2B5EF4-FFF2-40B4-BE49-F238E27FC236}">
              <a16:creationId xmlns:a16="http://schemas.microsoft.com/office/drawing/2014/main" id="{B5DE401A-CD8D-4797-A5C7-91DEC0806534}"/>
            </a:ext>
          </a:extLst>
        </xdr:cNvPr>
        <xdr:cNvSpPr txBox="1"/>
      </xdr:nvSpPr>
      <xdr:spPr>
        <a:xfrm>
          <a:off x="11191291" y="131544"/>
          <a:ext cx="5317742" cy="52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Metne Çevir</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15</xdr:col>
      <xdr:colOff>188595</xdr:colOff>
      <xdr:row>2</xdr:row>
      <xdr:rowOff>0</xdr:rowOff>
    </xdr:from>
    <xdr:to>
      <xdr:col>24</xdr:col>
      <xdr:colOff>477</xdr:colOff>
      <xdr:row>10</xdr:row>
      <xdr:rowOff>0</xdr:rowOff>
    </xdr:to>
    <xdr:sp macro="" textlink="">
      <xdr:nvSpPr>
        <xdr:cNvPr id="6"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ECC455CF-A94C-4F3A-93EC-D7C9B008E766}"/>
            </a:ext>
          </a:extLst>
        </xdr:cNvPr>
        <xdr:cNvSpPr txBox="1"/>
      </xdr:nvSpPr>
      <xdr:spPr>
        <a:xfrm>
          <a:off x="11191875" y="683446"/>
          <a:ext cx="5435442" cy="3583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Metne Çevir komutu tek başına çok kullanımı olmayıp</a:t>
          </a:r>
          <a:r>
            <a:rPr lang="tr-TR" sz="1100" b="0" i="0" u="none" strike="noStrike" baseline="0">
              <a:solidFill>
                <a:srgbClr val="000000"/>
              </a:solidFill>
              <a:effectLst/>
              <a:latin typeface="Segoe UI" panose="020B0502040204020203" pitchFamily="34" charset="0"/>
              <a:cs typeface="Segoe UI" panose="020B0502040204020203" pitchFamily="34" charset="0"/>
            </a:rPr>
            <a:t> daha çok diğer formül veya cümle içinde kullanılırken bazı karakterlerin formül veya cümlede nasıl görüntülenceği belirlenir. =bugün() yazarak bugünün tarihini alabilirsiniz ama cümle içinde =bugün() veya türevleri kullanılamayacağı için metne çevir kullanılabilmektedir.</a:t>
          </a:r>
        </a:p>
        <a:p>
          <a:pPr marL="0" indent="0" algn="l" defTabSz="914400" rtl="0" eaLnBrk="1" latinLnBrk="0" hangingPunct="1"/>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=Metneçevir( </a:t>
          </a: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Değer</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 </a:t>
          </a: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Segoe UI" pitchFamily="34" charset="0"/>
              <a:cs typeface="Segoe UI" panose="020B0502040204020203" pitchFamily="34" charset="0"/>
            </a:rPr>
            <a:t>Biçim</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Değer: Seçilen hücre veya değer. Rakam, tarih olabilir.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Segoe UI" pitchFamily="34" charset="0"/>
              <a:cs typeface="Segoe UI" panose="020B0502040204020203" pitchFamily="34" charset="0"/>
            </a:rPr>
            <a:t>Biçim: Ekranda görünmesini istediğiniz şeklidir. Örneğin bugünün tarihini yazdırıp Gün/Ay/Yıl yerine sadece yıl veya gün veya ay yazdırabilirsiniz.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B050"/>
              </a:solidFill>
              <a:effectLst/>
              <a:uLnTx/>
              <a:uFillTx/>
              <a:latin typeface="Segoe UI" panose="020B0502040204020203" pitchFamily="34" charset="0"/>
              <a:ea typeface="+mn-ea"/>
              <a:cs typeface="Segoe UI" panose="020B0502040204020203" pitchFamily="34" charset="0"/>
            </a:rPr>
            <a:t>Herhangi hücrede bulunan değeri seçip bunu para biçimi olarak gösterebilirsiniz.</a:t>
          </a:r>
          <a:endParaRPr kumimoji="0" lang="tr-TR" sz="11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endParaRPr>
        </a:p>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	</a:t>
          </a:r>
        </a:p>
        <a:p>
          <a:pPr marL="0" indent="0" algn="l" defTabSz="914400" rtl="0" eaLnBrk="1" latinLnBrk="0" hangingPunct="1"/>
          <a:r>
            <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Sayı sekmesi altında İSTEĞE UYARLANMIŞ başlığı altında yazılabilecek türler yer almaktadır. İhtiyaç halinde formüllerde bunları kullanabilirsiniz. </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Zaman Örnekleri</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gg	günü rakam olarak yazdırır	25</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ggg 	kısa gün yazdırır 	örnek Pzt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gggg 	uzun gün yazdırır 	örnek Pazartesi</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aa	ayı rakam olarak yazdırır	02</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aaa	kısa ay yazdırır		Şub</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aaaa	uzun ay yazdırır	Şubat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yy	kısa yıl yazdırır		24</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yyyy	uzun yıl yazdırır	2024</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oneCell">
    <xdr:from>
      <xdr:col>16</xdr:col>
      <xdr:colOff>380999</xdr:colOff>
      <xdr:row>18</xdr:row>
      <xdr:rowOff>18552</xdr:rowOff>
    </xdr:from>
    <xdr:to>
      <xdr:col>21</xdr:col>
      <xdr:colOff>507896</xdr:colOff>
      <xdr:row>28</xdr:row>
      <xdr:rowOff>263598</xdr:rowOff>
    </xdr:to>
    <xdr:pic>
      <xdr:nvPicPr>
        <xdr:cNvPr id="7" name="Resim 6">
          <a:extLst>
            <a:ext uri="{FF2B5EF4-FFF2-40B4-BE49-F238E27FC236}">
              <a16:creationId xmlns:a16="http://schemas.microsoft.com/office/drawing/2014/main" id="{BA8756AE-CB7F-F6B0-E99F-778F7EB8DFE2}"/>
            </a:ext>
          </a:extLst>
        </xdr:cNvPr>
        <xdr:cNvPicPr>
          <a:picLocks noChangeAspect="1"/>
        </xdr:cNvPicPr>
      </xdr:nvPicPr>
      <xdr:blipFill>
        <a:blip xmlns:r="http://schemas.openxmlformats.org/officeDocument/2006/relationships" r:embed="rId2"/>
        <a:stretch>
          <a:fillRect/>
        </a:stretch>
      </xdr:blipFill>
      <xdr:spPr>
        <a:xfrm>
          <a:off x="12313919" y="5504952"/>
          <a:ext cx="3251097" cy="3293046"/>
        </a:xfrm>
        <a:prstGeom prst="rect">
          <a:avLst/>
        </a:prstGeom>
      </xdr:spPr>
    </xdr:pic>
    <xdr:clientData/>
  </xdr:twoCellAnchor>
  <xdr:twoCellAnchor>
    <xdr:from>
      <xdr:col>2</xdr:col>
      <xdr:colOff>297180</xdr:colOff>
      <xdr:row>7</xdr:row>
      <xdr:rowOff>152400</xdr:rowOff>
    </xdr:from>
    <xdr:to>
      <xdr:col>2</xdr:col>
      <xdr:colOff>297180</xdr:colOff>
      <xdr:row>11</xdr:row>
      <xdr:rowOff>121920</xdr:rowOff>
    </xdr:to>
    <xdr:cxnSp macro="">
      <xdr:nvCxnSpPr>
        <xdr:cNvPr id="9" name="Düz Ok Bağlayıcısı 8">
          <a:extLst>
            <a:ext uri="{FF2B5EF4-FFF2-40B4-BE49-F238E27FC236}">
              <a16:creationId xmlns:a16="http://schemas.microsoft.com/office/drawing/2014/main" id="{8784DB27-A81C-B9B2-E8FE-C3F6CE5651CA}"/>
            </a:ext>
          </a:extLst>
        </xdr:cNvPr>
        <xdr:cNvCxnSpPr/>
      </xdr:nvCxnSpPr>
      <xdr:spPr>
        <a:xfrm>
          <a:off x="2278380" y="2286000"/>
          <a:ext cx="0" cy="118872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0</xdr:row>
      <xdr:rowOff>7620</xdr:rowOff>
    </xdr:from>
    <xdr:to>
      <xdr:col>22</xdr:col>
      <xdr:colOff>170411</xdr:colOff>
      <xdr:row>5</xdr:row>
      <xdr:rowOff>45720</xdr:rowOff>
    </xdr:to>
    <xdr:sp macro="" textlink="">
      <xdr:nvSpPr>
        <xdr:cNvPr id="3" name="Arka plan" descr="Arka plan">
          <a:extLst>
            <a:ext uri="{FF2B5EF4-FFF2-40B4-BE49-F238E27FC236}">
              <a16:creationId xmlns:a16="http://schemas.microsoft.com/office/drawing/2014/main" id="{CAC8887F-4969-4254-A161-6B2D617D5F3F}"/>
            </a:ext>
          </a:extLst>
        </xdr:cNvPr>
        <xdr:cNvSpPr/>
      </xdr:nvSpPr>
      <xdr:spPr>
        <a:xfrm>
          <a:off x="9486900" y="7620"/>
          <a:ext cx="5793971" cy="1790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xdr:from>
      <xdr:col>13</xdr:col>
      <xdr:colOff>188011</xdr:colOff>
      <xdr:row>0</xdr:row>
      <xdr:rowOff>139164</xdr:rowOff>
    </xdr:from>
    <xdr:to>
      <xdr:col>21</xdr:col>
      <xdr:colOff>495949</xdr:colOff>
      <xdr:row>1</xdr:row>
      <xdr:rowOff>266700</xdr:rowOff>
    </xdr:to>
    <xdr:sp macro="" textlink="">
      <xdr:nvSpPr>
        <xdr:cNvPr id="4" name="Adım" descr="Temel bilgiler: Excel’le matematik işlemleri yapma&#10;">
          <a:extLst>
            <a:ext uri="{FF2B5EF4-FFF2-40B4-BE49-F238E27FC236}">
              <a16:creationId xmlns:a16="http://schemas.microsoft.com/office/drawing/2014/main" id="{9532EB03-C681-4EA7-8D2A-D25D5736688D}"/>
            </a:ext>
          </a:extLst>
        </xdr:cNvPr>
        <xdr:cNvSpPr txBox="1"/>
      </xdr:nvSpPr>
      <xdr:spPr>
        <a:xfrm>
          <a:off x="9674911" y="139164"/>
          <a:ext cx="5306658" cy="478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Kırp</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13</xdr:col>
      <xdr:colOff>188595</xdr:colOff>
      <xdr:row>1</xdr:row>
      <xdr:rowOff>266700</xdr:rowOff>
    </xdr:from>
    <xdr:to>
      <xdr:col>21</xdr:col>
      <xdr:colOff>612848</xdr:colOff>
      <xdr:row>8</xdr:row>
      <xdr:rowOff>251460</xdr:rowOff>
    </xdr:to>
    <xdr:sp macro="" textlink="">
      <xdr:nvSpPr>
        <xdr:cNvPr id="5"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AA02DA5F-3486-4236-AD4F-3C3C654F2A08}"/>
            </a:ext>
          </a:extLst>
        </xdr:cNvPr>
        <xdr:cNvSpPr txBox="1"/>
      </xdr:nvSpPr>
      <xdr:spPr>
        <a:xfrm>
          <a:off x="9675495" y="617220"/>
          <a:ext cx="5422973" cy="2438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tr-TR" sz="1100" b="0" i="0" u="none" strike="noStrike">
              <a:solidFill>
                <a:srgbClr val="000000"/>
              </a:solidFill>
              <a:effectLst/>
              <a:latin typeface="Segoe UI" panose="020B0502040204020203" pitchFamily="34" charset="0"/>
              <a:cs typeface="Segoe UI" panose="020B0502040204020203" pitchFamily="34" charset="0"/>
            </a:rPr>
            <a:t>Cümledeki boşlukları alır.</a:t>
          </a:r>
          <a:endParaRPr lang="tr-TR" sz="1100" b="0" i="0" u="none" strike="noStrike" baseline="0">
            <a:solidFill>
              <a:srgbClr val="000000"/>
            </a:solidFill>
            <a:effectLst/>
            <a:latin typeface="Segoe UI" panose="020B0502040204020203" pitchFamily="34" charset="0"/>
            <a:cs typeface="Segoe UI" panose="020B0502040204020203" pitchFamily="34" charset="0"/>
          </a:endParaRPr>
        </a:p>
        <a:p>
          <a:pPr marL="0" indent="0" algn="l" defTabSz="914400" rtl="0" eaLnBrk="1" latinLnBrk="0" hangingPunct="1"/>
          <a:r>
            <a:rPr lang="tr-TR" sz="1100">
              <a:latin typeface="Segoe UI" panose="020B0502040204020203"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=Kırp( </a:t>
          </a: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Değer</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rgbClr val="0070C0"/>
              </a:solidFill>
              <a:effectLst/>
              <a:uLnTx/>
              <a:uFillTx/>
              <a:latin typeface="Segoe UI" panose="020B0502040204020203" pitchFamily="34" charset="0"/>
              <a:ea typeface="Segoe UI" pitchFamily="34" charset="0"/>
              <a:cs typeface="Segoe UI" panose="020B0502040204020203" pitchFamily="34" charset="0"/>
            </a:rPr>
            <a:t>Değer: Hücre veya değer.</a:t>
          </a:r>
        </a:p>
        <a:p>
          <a:pPr marL="0" indent="0" algn="l" defTabSz="914400" rtl="0" eaLnBrk="1" latinLnBrk="0" hangingPunct="1"/>
          <a:endParaRPr lang="tr-T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oneCell">
    <xdr:from>
      <xdr:col>11</xdr:col>
      <xdr:colOff>146686</xdr:colOff>
      <xdr:row>0</xdr:row>
      <xdr:rowOff>38101</xdr:rowOff>
    </xdr:from>
    <xdr:to>
      <xdr:col>11</xdr:col>
      <xdr:colOff>504825</xdr:colOff>
      <xdr:row>1</xdr:row>
      <xdr:rowOff>15240</xdr:rowOff>
    </xdr:to>
    <xdr:pic>
      <xdr:nvPicPr>
        <xdr:cNvPr id="6" name="Resim 5">
          <a:extLst>
            <a:ext uri="{FF2B5EF4-FFF2-40B4-BE49-F238E27FC236}">
              <a16:creationId xmlns:a16="http://schemas.microsoft.com/office/drawing/2014/main" id="{5B4272B6-0534-4459-AAA5-73A80C9ED3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546" y="38101"/>
          <a:ext cx="358139" cy="3276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0</xdr:row>
      <xdr:rowOff>19050</xdr:rowOff>
    </xdr:from>
    <xdr:to>
      <xdr:col>22</xdr:col>
      <xdr:colOff>182880</xdr:colOff>
      <xdr:row>14</xdr:row>
      <xdr:rowOff>243839</xdr:rowOff>
    </xdr:to>
    <xdr:grpSp>
      <xdr:nvGrpSpPr>
        <xdr:cNvPr id="2" name="Grup 1">
          <a:extLst>
            <a:ext uri="{FF2B5EF4-FFF2-40B4-BE49-F238E27FC236}">
              <a16:creationId xmlns:a16="http://schemas.microsoft.com/office/drawing/2014/main" id="{00000000-0008-0000-0200-000002000000}"/>
            </a:ext>
          </a:extLst>
        </xdr:cNvPr>
        <xdr:cNvGrpSpPr/>
      </xdr:nvGrpSpPr>
      <xdr:grpSpPr>
        <a:xfrm>
          <a:off x="9174480" y="19050"/>
          <a:ext cx="5806440" cy="5132069"/>
          <a:chOff x="8220075" y="7619"/>
          <a:chExt cx="5669280" cy="7450455"/>
        </a:xfrm>
      </xdr:grpSpPr>
      <xdr:grpSp>
        <xdr:nvGrpSpPr>
          <xdr:cNvPr id="3" name="Sayı ekleme yönergesi">
            <a:extLst>
              <a:ext uri="{FF2B5EF4-FFF2-40B4-BE49-F238E27FC236}">
                <a16:creationId xmlns:a16="http://schemas.microsoft.com/office/drawing/2014/main" id="{6A0EC01A-7B98-4483-A182-0263FDEAEC51}"/>
              </a:ext>
            </a:extLst>
          </xdr:cNvPr>
          <xdr:cNvGrpSpPr/>
        </xdr:nvGrpSpPr>
        <xdr:grpSpPr>
          <a:xfrm>
            <a:off x="8220075" y="7619"/>
            <a:ext cx="5669280" cy="7450455"/>
            <a:chOff x="0" y="-2"/>
            <a:chExt cx="5695950" cy="5012581"/>
          </a:xfrm>
        </xdr:grpSpPr>
        <xdr:sp macro="" textlink="">
          <xdr:nvSpPr>
            <xdr:cNvPr id="5" name="Arka plan" descr="Arka plan">
              <a:extLst>
                <a:ext uri="{FF2B5EF4-FFF2-40B4-BE49-F238E27FC236}">
                  <a16:creationId xmlns:a16="http://schemas.microsoft.com/office/drawing/2014/main" id="{2147F87B-DB9B-4472-AAD1-ABC163A3B03F}"/>
                </a:ext>
              </a:extLst>
            </xdr:cNvPr>
            <xdr:cNvSpPr/>
          </xdr:nvSpPr>
          <xdr:spPr>
            <a:xfrm>
              <a:off x="0" y="-2"/>
              <a:ext cx="5695950" cy="50125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 name="Adım" descr="Temel bilgiler: Excel’le matematik işlemleri yapma&#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Bul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12957" y="467571"/>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27868" y="4870568"/>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8742DC30-0FF1-4950-98D1-1D4D2D7B33ED}"/>
              </a:ext>
            </a:extLst>
          </xdr:cNvPr>
          <xdr:cNvSpPr txBox="1"/>
        </xdr:nvSpPr>
        <xdr:spPr>
          <a:xfrm>
            <a:off x="8408670" y="1035266"/>
            <a:ext cx="5298282" cy="615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tr-TR" sz="1100"/>
              <a:t>Metin dizisindeki istenen karakter veya sözcüğün bulunduğu başlangıç karakter sayısını bulur.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tr-TR" sz="1100"/>
              <a:t>=BUL(</a:t>
            </a:r>
            <a:r>
              <a:rPr lang="tr-TR" sz="1100" b="1">
                <a:solidFill>
                  <a:srgbClr val="00B0F0"/>
                </a:solidFill>
              </a:rPr>
              <a:t>bul_metin</a:t>
            </a:r>
            <a:r>
              <a:rPr lang="tr-TR" sz="1100"/>
              <a:t>;</a:t>
            </a:r>
            <a:r>
              <a:rPr lang="tr-TR" sz="1100" b="1">
                <a:solidFill>
                  <a:schemeClr val="accent6">
                    <a:lumMod val="75000"/>
                  </a:schemeClr>
                </a:solidFill>
              </a:rPr>
              <a:t>metin_içinde</a:t>
            </a:r>
            <a:r>
              <a:rPr lang="tr-TR" sz="1100"/>
              <a:t>;</a:t>
            </a:r>
            <a:r>
              <a:rPr lang="tr-TR" sz="1100" b="1">
                <a:solidFill>
                  <a:srgbClr val="00B050"/>
                </a:solidFill>
              </a:rPr>
              <a:t>başlangıç sayısı</a:t>
            </a:r>
            <a:r>
              <a:rPr lang="tr-TR" sz="1100"/>
              <a:t>)</a:t>
            </a: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bul_metin: aranan ifade</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metin_içinde: arama yapılacak hücre</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başlangıç sayısı: kaçıncı harften itibaren başlanacak. Boş bırakılınca 1'den başlar.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 tarafta isimlere ait bulunması istenilen harflerin kaçıncı sırada olduğunu hesaplatınız.</a:t>
            </a:r>
          </a:p>
        </xdr:txBody>
      </xdr:sp>
    </xdr:grpSp>
    <xdr:clientData/>
  </xdr:twoCellAnchor>
  <xdr:twoCellAnchor editAs="oneCell">
    <xdr:from>
      <xdr:col>11</xdr:col>
      <xdr:colOff>146686</xdr:colOff>
      <xdr:row>0</xdr:row>
      <xdr:rowOff>38101</xdr:rowOff>
    </xdr:from>
    <xdr:to>
      <xdr:col>11</xdr:col>
      <xdr:colOff>504825</xdr:colOff>
      <xdr:row>1</xdr:row>
      <xdr:rowOff>15240</xdr:rowOff>
    </xdr:to>
    <xdr:pic>
      <xdr:nvPicPr>
        <xdr:cNvPr id="9" name="Resim 8">
          <a:extLst>
            <a:ext uri="{FF2B5EF4-FFF2-40B4-BE49-F238E27FC236}">
              <a16:creationId xmlns:a16="http://schemas.microsoft.com/office/drawing/2014/main" id="{FCCB5ACD-5822-48A0-BFD4-B5A43BC86E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0</xdr:row>
      <xdr:rowOff>19051</xdr:rowOff>
    </xdr:from>
    <xdr:to>
      <xdr:col>22</xdr:col>
      <xdr:colOff>182880</xdr:colOff>
      <xdr:row>27</xdr:row>
      <xdr:rowOff>174172</xdr:rowOff>
    </xdr:to>
    <xdr:grpSp>
      <xdr:nvGrpSpPr>
        <xdr:cNvPr id="2" name="Grup 1">
          <a:extLst>
            <a:ext uri="{FF2B5EF4-FFF2-40B4-BE49-F238E27FC236}">
              <a16:creationId xmlns:a16="http://schemas.microsoft.com/office/drawing/2014/main" id="{0297F8B5-5C55-472E-86A7-8502DC4DC93B}"/>
            </a:ext>
          </a:extLst>
        </xdr:cNvPr>
        <xdr:cNvGrpSpPr/>
      </xdr:nvGrpSpPr>
      <xdr:grpSpPr>
        <a:xfrm>
          <a:off x="10264140" y="19051"/>
          <a:ext cx="5806440" cy="9619161"/>
          <a:chOff x="8220075" y="7619"/>
          <a:chExt cx="5669280" cy="7450455"/>
        </a:xfrm>
      </xdr:grpSpPr>
      <xdr:grpSp>
        <xdr:nvGrpSpPr>
          <xdr:cNvPr id="3" name="Sayı ekleme yönergesi">
            <a:extLst>
              <a:ext uri="{FF2B5EF4-FFF2-40B4-BE49-F238E27FC236}">
                <a16:creationId xmlns:a16="http://schemas.microsoft.com/office/drawing/2014/main" id="{23C9C365-21AA-ACCF-4B6D-C06B89CADFA6}"/>
              </a:ext>
            </a:extLst>
          </xdr:cNvPr>
          <xdr:cNvGrpSpPr/>
        </xdr:nvGrpSpPr>
        <xdr:grpSpPr>
          <a:xfrm>
            <a:off x="8220075" y="7619"/>
            <a:ext cx="5669280" cy="7450455"/>
            <a:chOff x="0" y="-2"/>
            <a:chExt cx="5695950" cy="5012581"/>
          </a:xfrm>
        </xdr:grpSpPr>
        <xdr:sp macro="" textlink="">
          <xdr:nvSpPr>
            <xdr:cNvPr id="5" name="Arka plan" descr="Arka plan">
              <a:extLst>
                <a:ext uri="{FF2B5EF4-FFF2-40B4-BE49-F238E27FC236}">
                  <a16:creationId xmlns:a16="http://schemas.microsoft.com/office/drawing/2014/main" id="{76642856-BE7C-F329-7658-5D3F87239519}"/>
                </a:ext>
              </a:extLst>
            </xdr:cNvPr>
            <xdr:cNvSpPr/>
          </xdr:nvSpPr>
          <xdr:spPr>
            <a:xfrm>
              <a:off x="0" y="-2"/>
              <a:ext cx="5695950" cy="50125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 name="Adım" descr="Temel bilgiler: Excel’le matematik işlemleri yapma&#10;">
              <a:extLst>
                <a:ext uri="{FF2B5EF4-FFF2-40B4-BE49-F238E27FC236}">
                  <a16:creationId xmlns:a16="http://schemas.microsoft.com/office/drawing/2014/main" id="{788ED7B6-E9B3-3654-A329-7FC623E77F8B}"/>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Bul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 name="Üst çizgi" descr="Dekoratif çizgi">
              <a:extLst>
                <a:ext uri="{FF2B5EF4-FFF2-40B4-BE49-F238E27FC236}">
                  <a16:creationId xmlns:a16="http://schemas.microsoft.com/office/drawing/2014/main" id="{B0C5DCA5-DAAB-409F-CE4C-4B04FED0B3FE}"/>
                </a:ext>
              </a:extLst>
            </xdr:cNvPr>
            <xdr:cNvCxnSpPr>
              <a:cxnSpLocks/>
            </xdr:cNvCxnSpPr>
          </xdr:nvCxnSpPr>
          <xdr:spPr>
            <a:xfrm>
              <a:off x="12957" y="347711"/>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 name="Üst çizgi" descr="Dekoratif çizgi">
              <a:extLst>
                <a:ext uri="{FF2B5EF4-FFF2-40B4-BE49-F238E27FC236}">
                  <a16:creationId xmlns:a16="http://schemas.microsoft.com/office/drawing/2014/main" id="{DA76503D-8808-1F93-9037-C05D568F9CE8}"/>
                </a:ext>
              </a:extLst>
            </xdr:cNvPr>
            <xdr:cNvCxnSpPr>
              <a:cxnSpLocks/>
            </xdr:cNvCxnSpPr>
          </xdr:nvCxnSpPr>
          <xdr:spPr>
            <a:xfrm>
              <a:off x="27868" y="4870568"/>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6DE54118-2C57-594E-924C-9EC06E119D9B}"/>
              </a:ext>
            </a:extLst>
          </xdr:cNvPr>
          <xdr:cNvSpPr txBox="1"/>
        </xdr:nvSpPr>
        <xdr:spPr>
          <a:xfrm>
            <a:off x="8408670" y="673976"/>
            <a:ext cx="5298282" cy="6119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tr-TR" sz="1100"/>
              <a:t>Bul komutu tek başına bir işe yaramaz. Bu komutu kullanmak</a:t>
            </a:r>
            <a:r>
              <a:rPr lang="tr-TR" sz="1100" baseline="0"/>
              <a:t> için ihtiyaca göre değişik fonksiyonlarla birleştirmek gerekiyor.</a:t>
            </a:r>
            <a:endParaRPr lang="tr-TR" sz="1100"/>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 tarafta ilk sütunda bazı değerler yer almaktadır. Bu değerlerin karşısında da hangi ifadeyi aramanız gerektiği yazmaktadır. </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Deniz ve Doruk örnekleri aşağıda yer almaktadır.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1. Örnek</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İlk örnekte sadece isim istenilmektedir. Sadece soldan yazıp 5 karakter yaparsak her zaman 5 karakter yazdırırız. Yani Mustafa gibi bir isim yazarsak Musta olacak. O zaman Soldan tek başına kullanılmaz. Bununla birlikte Bul komutunu kullanacağız.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İlk örnekte 5 karakterden fazla olan bir isim ve soy isim yazınız. BUL SONUÇ sütununda sadece isim olacak. SOLDAN sütununda ise ilk 5 harf olacak.</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Formüllerde işlem içerden dışarıya doğru hareket eder.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Öncelikle Bul(" ";A5) hücresinde boşluğun nerede olduğunu buluyoruz.</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Çıkan sonuçtan -1 ile bir değer çıkarıyoruz. Yoksa çıkan değerin yanında hep boşluk olur.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=SOLDAN(A5;</a:t>
            </a: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BUL(" ";A5)</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r>
              <a:rPr kumimoji="0" lang="tr-TR" sz="1100" b="1" i="0" u="none" strike="noStrike" kern="0" cap="none" spc="0" normalizeH="0" baseline="0" noProof="0">
                <a:ln>
                  <a:noFill/>
                </a:ln>
                <a:solidFill>
                  <a:srgbClr val="C00000"/>
                </a:solidFill>
                <a:effectLst/>
                <a:uLnTx/>
                <a:uFillTx/>
                <a:latin typeface="Segoe UI" panose="020B0502040204020203" pitchFamily="34" charset="0"/>
                <a:ea typeface="Segoe UI" pitchFamily="34" charset="0"/>
                <a:cs typeface="Segoe UI" panose="020B0502040204020203" pitchFamily="34" charset="0"/>
              </a:rPr>
              <a:t>1</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=SOLDAN(A5;</a:t>
            </a: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6</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r>
              <a:rPr kumimoji="0" lang="tr-TR" sz="1100" b="1" i="0" u="none" strike="noStrike" kern="0" cap="none" spc="0" normalizeH="0" baseline="0" noProof="0">
                <a:ln>
                  <a:noFill/>
                </a:ln>
                <a:solidFill>
                  <a:srgbClr val="C00000"/>
                </a:solidFill>
                <a:effectLst/>
                <a:uLnTx/>
                <a:uFillTx/>
                <a:latin typeface="Segoe UI" panose="020B0502040204020203" pitchFamily="34" charset="0"/>
                <a:ea typeface="Segoe UI" pitchFamily="34" charset="0"/>
                <a:cs typeface="Segoe UI" panose="020B0502040204020203" pitchFamily="34" charset="0"/>
              </a:rPr>
              <a:t>1</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=SOLDAN(A5;</a:t>
            </a: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5</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Deniz</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Soldan komutunda ilk beş değeri bulmak için 5 yazmak yerine bul komutu ile aranan karakterin hangi sırada olduğunu bulduruyoruz.</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2. Örnek</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 örnekte kişinin soyadı isteniyor. İlk örnekteki işlemin tersi SAĞDAN komutu kullanılacaktır. Sağdan dört karakter için 4 yazmak sonradan girilecek uzun soyadlarda sorun olacaktır. Doruk Köse yerine soyadı uzun olan değerler giriniz. Sağdan sütununu ve Bul Boşluk sütunundaki farkı inceleyiniz.</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Bul komutu soldan saymaya başlar. Bizim aradığımız değerler ise sağdan itibaren olacak. Bul ve Sağdan birlikte kullanılırsa Doruk tan sonra boşluk geldiği için 5. karakter sayılacak ve bu kez sağdan 5 karakter alacak. Sonuç </a:t>
            </a:r>
            <a:r>
              <a:rPr kumimoji="0" lang="tr-TR" sz="1100" b="1" i="0" u="sng"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uk Ay </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çıkacak.</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 zaman burada UZUNLUK fonksiyonu devreye giriyor. Hücrenin uzunluk değerinden boşluk değerinin sırası çıkarılınca geriye kalan boşluktan sonraki yani sağdaki değer olacaktır.</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=SAĞDAN(A6;</a:t>
            </a:r>
            <a:r>
              <a:rPr kumimoji="0" lang="tr-TR" sz="1100" b="1" i="0" u="none" strike="noStrike" kern="0" cap="none" spc="0" normalizeH="0" baseline="0" noProof="0">
                <a:ln>
                  <a:noFill/>
                </a:ln>
                <a:solidFill>
                  <a:srgbClr val="C00000"/>
                </a:solidFill>
                <a:effectLst/>
                <a:uLnTx/>
                <a:uFillTx/>
                <a:latin typeface="Segoe UI" panose="020B0502040204020203" pitchFamily="34" charset="0"/>
                <a:ea typeface="Segoe UI" pitchFamily="34" charset="0"/>
                <a:cs typeface="Segoe UI" panose="020B0502040204020203" pitchFamily="34" charset="0"/>
              </a:rPr>
              <a:t>UZUNLUK(A6)</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BUL(" ";A6)</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=SAĞDAN(A6;</a:t>
            </a:r>
            <a:r>
              <a:rPr kumimoji="0" lang="tr-TR" sz="1100" b="1" i="0" u="none" strike="noStrike" kern="0" cap="none" spc="0" normalizeH="0" baseline="0" noProof="0">
                <a:ln>
                  <a:noFill/>
                </a:ln>
                <a:solidFill>
                  <a:srgbClr val="C00000"/>
                </a:solidFill>
                <a:effectLst/>
                <a:uLnTx/>
                <a:uFillTx/>
                <a:latin typeface="Segoe UI" panose="020B0502040204020203" pitchFamily="34" charset="0"/>
                <a:ea typeface="Segoe UI" pitchFamily="34" charset="0"/>
                <a:cs typeface="Segoe UI" panose="020B0502040204020203" pitchFamily="34" charset="0"/>
              </a:rPr>
              <a:t>8</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r>
              <a:rPr kumimoji="0" lang="tr-TR" sz="1100" b="1" i="0" u="none" strike="noStrike" kern="0" cap="none" spc="0" normalizeH="0" baseline="0" noProof="0">
                <a:ln>
                  <a:noFill/>
                </a:ln>
                <a:solidFill>
                  <a:schemeClr val="tx2"/>
                </a:solidFill>
                <a:effectLst/>
                <a:uLnTx/>
                <a:uFillTx/>
                <a:latin typeface="Segoe UI" panose="020B0502040204020203" pitchFamily="34" charset="0"/>
                <a:ea typeface="Segoe UI" pitchFamily="34" charset="0"/>
                <a:cs typeface="Segoe UI" panose="020B0502040204020203" pitchFamily="34" charset="0"/>
              </a:rPr>
              <a:t>6</a:t>
            </a: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=SAĞDAN(A6;2)</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Ay</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Diğerlerini siz yazınız. Aranan değer boşluk yerine farklı karakter de olabilir.</a:t>
            </a:r>
          </a:p>
        </xdr:txBody>
      </xdr:sp>
    </xdr:grpSp>
    <xdr:clientData/>
  </xdr:twoCellAnchor>
  <xdr:twoCellAnchor editAs="oneCell">
    <xdr:from>
      <xdr:col>11</xdr:col>
      <xdr:colOff>146686</xdr:colOff>
      <xdr:row>0</xdr:row>
      <xdr:rowOff>38101</xdr:rowOff>
    </xdr:from>
    <xdr:to>
      <xdr:col>11</xdr:col>
      <xdr:colOff>504825</xdr:colOff>
      <xdr:row>1</xdr:row>
      <xdr:rowOff>15240</xdr:rowOff>
    </xdr:to>
    <xdr:pic>
      <xdr:nvPicPr>
        <xdr:cNvPr id="9" name="Resim 8">
          <a:extLst>
            <a:ext uri="{FF2B5EF4-FFF2-40B4-BE49-F238E27FC236}">
              <a16:creationId xmlns:a16="http://schemas.microsoft.com/office/drawing/2014/main" id="{959954A7-9042-4BAA-B12C-BC0C42BAFC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8746" y="38101"/>
          <a:ext cx="358139" cy="3276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0</xdr:row>
      <xdr:rowOff>19050</xdr:rowOff>
    </xdr:from>
    <xdr:to>
      <xdr:col>22</xdr:col>
      <xdr:colOff>182880</xdr:colOff>
      <xdr:row>13</xdr:row>
      <xdr:rowOff>243839</xdr:rowOff>
    </xdr:to>
    <xdr:grpSp>
      <xdr:nvGrpSpPr>
        <xdr:cNvPr id="2" name="Grup 1">
          <a:extLst>
            <a:ext uri="{FF2B5EF4-FFF2-40B4-BE49-F238E27FC236}">
              <a16:creationId xmlns:a16="http://schemas.microsoft.com/office/drawing/2014/main" id="{00000000-0008-0000-0300-000002000000}"/>
            </a:ext>
          </a:extLst>
        </xdr:cNvPr>
        <xdr:cNvGrpSpPr/>
      </xdr:nvGrpSpPr>
      <xdr:grpSpPr>
        <a:xfrm>
          <a:off x="9502140" y="19050"/>
          <a:ext cx="5806440" cy="4781549"/>
          <a:chOff x="8220075" y="7619"/>
          <a:chExt cx="5669280" cy="7450455"/>
        </a:xfrm>
      </xdr:grpSpPr>
      <xdr:grpSp>
        <xdr:nvGrpSpPr>
          <xdr:cNvPr id="3" name="Sayı ekleme yönergesi">
            <a:extLst>
              <a:ext uri="{FF2B5EF4-FFF2-40B4-BE49-F238E27FC236}">
                <a16:creationId xmlns:a16="http://schemas.microsoft.com/office/drawing/2014/main" id="{6A0EC01A-7B98-4483-A182-0263FDEAEC51}"/>
              </a:ext>
            </a:extLst>
          </xdr:cNvPr>
          <xdr:cNvGrpSpPr/>
        </xdr:nvGrpSpPr>
        <xdr:grpSpPr>
          <a:xfrm>
            <a:off x="8220075" y="7619"/>
            <a:ext cx="5669280" cy="7450455"/>
            <a:chOff x="0" y="-2"/>
            <a:chExt cx="5695950" cy="5012581"/>
          </a:xfrm>
        </xdr:grpSpPr>
        <xdr:sp macro="" textlink="">
          <xdr:nvSpPr>
            <xdr:cNvPr id="5" name="Arka plan" descr="Arka plan">
              <a:extLst>
                <a:ext uri="{FF2B5EF4-FFF2-40B4-BE49-F238E27FC236}">
                  <a16:creationId xmlns:a16="http://schemas.microsoft.com/office/drawing/2014/main" id="{2147F87B-DB9B-4472-AAD1-ABC163A3B03F}"/>
                </a:ext>
              </a:extLst>
            </xdr:cNvPr>
            <xdr:cNvSpPr/>
          </xdr:nvSpPr>
          <xdr:spPr>
            <a:xfrm>
              <a:off x="0" y="-2"/>
              <a:ext cx="5695950" cy="50125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 name="Adım" descr="Temel bilgiler: Excel’le matematik işlemleri yapma&#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t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Değiştir</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12957" y="467571"/>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 name="Üst çizgi" descr="Dekoratif çizgi">
              <a:extLst>
                <a:ext uri="{FF2B5EF4-FFF2-40B4-BE49-F238E27FC236}">
                  <a16:creationId xmlns:a16="http://schemas.microsoft.com/office/drawing/2014/main" id="{6E3272E8-3D34-4BC2-A3B8-CFAA0B7306AE}"/>
                </a:ext>
              </a:extLst>
            </xdr:cNvPr>
            <xdr:cNvCxnSpPr>
              <a:cxnSpLocks/>
            </xdr:cNvCxnSpPr>
          </xdr:nvCxnSpPr>
          <xdr:spPr>
            <a:xfrm>
              <a:off x="27868" y="4870568"/>
              <a:ext cx="56457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mtn_Adım" descr="Excel’de yerleşik işlevlerin hiçbirini kullanmadan Toplama, Çıkarma, Çarpma ve Bölme yapabilirsiniz. İşleçleri kullanmanız yeterlidir: +, -, *, /. Tüm formüller eşittir (=) işaretiyle başlar.">
            <a:extLst>
              <a:ext uri="{FF2B5EF4-FFF2-40B4-BE49-F238E27FC236}">
                <a16:creationId xmlns:a16="http://schemas.microsoft.com/office/drawing/2014/main" id="{8742DC30-0FF1-4950-98D1-1D4D2D7B33ED}"/>
              </a:ext>
            </a:extLst>
          </xdr:cNvPr>
          <xdr:cNvSpPr txBox="1"/>
        </xdr:nvSpPr>
        <xdr:spPr>
          <a:xfrm>
            <a:off x="8408670" y="1035266"/>
            <a:ext cx="5298282" cy="615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tr-TR" sz="1100"/>
              <a:t>Metin dizisinde istenen karakter sayısı kadar veriyi yeni karakterle değiştirir. </a:t>
            </a:r>
          </a:p>
          <a:p>
            <a:pPr marL="0" marR="0" lvl="0" indent="0" algn="l" defTabSz="914400" rtl="0" eaLnBrk="1" fontAlgn="auto" latinLnBrk="0" hangingPunct="1">
              <a:lnSpc>
                <a:spcPct val="100000"/>
              </a:lnSpc>
              <a:spcBef>
                <a:spcPts val="0"/>
              </a:spcBef>
              <a:spcAft>
                <a:spcPts val="0"/>
              </a:spcAft>
              <a:buClrTx/>
              <a:buSzTx/>
              <a:buFontTx/>
              <a:buNone/>
              <a:tabLst/>
              <a:defRPr/>
            </a:pPr>
            <a:endParaRPr lang="tr-TR" sz="1100"/>
          </a:p>
          <a:p>
            <a:pPr marL="0" marR="0" lvl="0" indent="0" algn="l" defTabSz="914400" rtl="0" eaLnBrk="1" fontAlgn="auto" latinLnBrk="0" hangingPunct="1">
              <a:lnSpc>
                <a:spcPct val="100000"/>
              </a:lnSpc>
              <a:spcBef>
                <a:spcPts val="0"/>
              </a:spcBef>
              <a:spcAft>
                <a:spcPts val="0"/>
              </a:spcAft>
              <a:buClrTx/>
              <a:buSzTx/>
              <a:buFontTx/>
              <a:buNone/>
              <a:tabLst/>
              <a:defRPr/>
            </a:pPr>
            <a:r>
              <a:rPr lang="tr-TR" sz="1100"/>
              <a:t>=DEĞİŞTİR(eski_metin;başlangıç_sayısı;sayı_karakterler;yeni_metin)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eski_metin: Arama yapılacak hücre</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başlangıç_sayısı: Hangi karakterden başlanacak.</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sayı_karakterler: Kaç karakter seçilecek</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yeni_metin: Yeni ifade ne olacak?</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Sol tarafta öğrencilerin eski sınıflarını kullanarak açıklama kısmında bulunan sınıf/şubeye göre yeni tanımlama yapınız.</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uroyonetimi.com.tr/"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DB50-AFBA-446D-B5EC-48C67C179236}">
  <dimension ref="A1:X18"/>
  <sheetViews>
    <sheetView tabSelected="1" workbookViewId="0">
      <selection activeCell="J13" sqref="J13"/>
    </sheetView>
  </sheetViews>
  <sheetFormatPr defaultColWidth="9.109375" defaultRowHeight="24" customHeight="1" x14ac:dyDescent="0.3"/>
  <cols>
    <col min="1" max="2" width="9.109375" style="85"/>
    <col min="3" max="3" width="7.5546875" style="85" bestFit="1" customWidth="1"/>
    <col min="4" max="4" width="7.6640625" style="85" customWidth="1"/>
    <col min="5" max="5" width="6.21875" style="85" customWidth="1"/>
    <col min="6" max="6" width="7.5546875" style="85" customWidth="1"/>
    <col min="7" max="7" width="6.88671875" style="85" bestFit="1" customWidth="1"/>
    <col min="8" max="8" width="3.77734375" style="85" bestFit="1" customWidth="1"/>
    <col min="9" max="9" width="4.21875" style="85" bestFit="1" customWidth="1"/>
    <col min="10" max="10" width="38.44140625" style="85" customWidth="1"/>
    <col min="11" max="11" width="6.44140625" style="86" customWidth="1"/>
    <col min="12" max="12" width="1" style="82" customWidth="1"/>
    <col min="13" max="13" width="9.109375" style="82"/>
    <col min="14" max="16384" width="9.109375" style="83"/>
  </cols>
  <sheetData>
    <row r="1" spans="1:24" ht="24" customHeight="1" thickBot="1" x14ac:dyDescent="0.45">
      <c r="A1" s="57" t="s">
        <v>92</v>
      </c>
      <c r="B1" s="58"/>
      <c r="C1" s="58"/>
      <c r="D1" s="58"/>
      <c r="E1" s="58"/>
      <c r="F1" s="58"/>
      <c r="G1" s="58"/>
      <c r="H1" s="58"/>
      <c r="I1" s="58"/>
      <c r="J1" s="59"/>
      <c r="K1" s="81"/>
      <c r="M1" s="9"/>
      <c r="O1" s="84"/>
    </row>
    <row r="2" spans="1:24" ht="24" customHeight="1" thickBot="1" x14ac:dyDescent="0.35">
      <c r="M2" s="30" t="s">
        <v>24</v>
      </c>
    </row>
    <row r="3" spans="1:24" s="91" customFormat="1" ht="24" customHeight="1" x14ac:dyDescent="0.3">
      <c r="A3" s="87" t="s">
        <v>0</v>
      </c>
      <c r="B3" s="88" t="s">
        <v>1</v>
      </c>
      <c r="C3" s="88" t="s">
        <v>2</v>
      </c>
      <c r="D3" s="89" t="s">
        <v>51</v>
      </c>
      <c r="E3" s="88" t="s">
        <v>25</v>
      </c>
      <c r="F3" s="89" t="s">
        <v>26</v>
      </c>
      <c r="G3" s="88" t="s">
        <v>3</v>
      </c>
      <c r="H3" s="88" t="s">
        <v>4</v>
      </c>
      <c r="I3" s="88" t="s">
        <v>5</v>
      </c>
      <c r="J3" s="90" t="s">
        <v>23</v>
      </c>
      <c r="N3" s="92"/>
      <c r="O3" s="93"/>
      <c r="P3" s="94"/>
      <c r="Q3" s="94"/>
      <c r="R3" s="94"/>
    </row>
    <row r="4" spans="1:24" s="91" customFormat="1" ht="24" customHeight="1" x14ac:dyDescent="0.3">
      <c r="A4" s="95" t="s">
        <v>27</v>
      </c>
      <c r="B4" s="13" t="s">
        <v>11</v>
      </c>
      <c r="C4" s="13" t="s">
        <v>15</v>
      </c>
      <c r="D4" s="13" t="s">
        <v>15</v>
      </c>
      <c r="E4" s="13">
        <v>1</v>
      </c>
      <c r="F4" s="13">
        <v>2015</v>
      </c>
      <c r="G4" s="13" t="s">
        <v>17</v>
      </c>
      <c r="H4" s="13">
        <v>25</v>
      </c>
      <c r="I4" s="13" t="s">
        <v>20</v>
      </c>
      <c r="J4" s="96">
        <v>5500</v>
      </c>
      <c r="N4" s="92"/>
      <c r="P4" s="92"/>
      <c r="R4" s="92"/>
      <c r="S4" s="92"/>
      <c r="T4" s="92"/>
      <c r="U4" s="92"/>
      <c r="V4" s="92"/>
      <c r="W4" s="92"/>
      <c r="X4" s="92"/>
    </row>
    <row r="5" spans="1:24" ht="24" customHeight="1" x14ac:dyDescent="0.3">
      <c r="A5" s="97" t="s">
        <v>10</v>
      </c>
      <c r="B5" s="14" t="s">
        <v>11</v>
      </c>
      <c r="C5" s="14" t="s">
        <v>15</v>
      </c>
      <c r="D5" s="14" t="s">
        <v>21</v>
      </c>
      <c r="E5" s="14">
        <v>0</v>
      </c>
      <c r="F5" s="14">
        <v>2020</v>
      </c>
      <c r="G5" s="14" t="s">
        <v>18</v>
      </c>
      <c r="H5" s="14">
        <v>15</v>
      </c>
      <c r="I5" s="14">
        <v>0</v>
      </c>
      <c r="J5" s="98">
        <v>4500</v>
      </c>
      <c r="K5" s="83"/>
      <c r="L5" s="83"/>
      <c r="M5" s="83"/>
      <c r="N5" s="99"/>
      <c r="P5" s="99"/>
      <c r="R5" s="100"/>
      <c r="S5" s="100"/>
      <c r="T5" s="100"/>
      <c r="U5" s="100"/>
      <c r="V5" s="100"/>
      <c r="W5" s="100"/>
      <c r="X5" s="100"/>
    </row>
    <row r="6" spans="1:24" ht="24" customHeight="1" x14ac:dyDescent="0.3">
      <c r="A6" s="95" t="s">
        <v>6</v>
      </c>
      <c r="B6" s="13" t="s">
        <v>13</v>
      </c>
      <c r="C6" s="13" t="s">
        <v>16</v>
      </c>
      <c r="D6" s="13" t="s">
        <v>15</v>
      </c>
      <c r="E6" s="13">
        <v>2</v>
      </c>
      <c r="F6" s="13">
        <v>2010</v>
      </c>
      <c r="G6" s="13" t="s">
        <v>19</v>
      </c>
      <c r="H6" s="13">
        <v>36</v>
      </c>
      <c r="I6" s="13" t="s">
        <v>21</v>
      </c>
      <c r="J6" s="96">
        <v>6500</v>
      </c>
      <c r="K6" s="83"/>
      <c r="L6" s="83"/>
      <c r="M6" s="83"/>
      <c r="N6" s="101"/>
      <c r="P6" s="101"/>
      <c r="R6" s="102"/>
      <c r="S6" s="102"/>
      <c r="T6" s="102"/>
      <c r="U6" s="102"/>
      <c r="V6" s="102"/>
      <c r="W6" s="102"/>
      <c r="X6" s="102"/>
    </row>
    <row r="7" spans="1:24" ht="24" customHeight="1" x14ac:dyDescent="0.3">
      <c r="A7" s="97" t="s">
        <v>7</v>
      </c>
      <c r="B7" s="14" t="s">
        <v>14</v>
      </c>
      <c r="C7" s="14" t="s">
        <v>15</v>
      </c>
      <c r="D7" s="14" t="s">
        <v>21</v>
      </c>
      <c r="E7" s="14">
        <v>0</v>
      </c>
      <c r="F7" s="14">
        <v>2005</v>
      </c>
      <c r="G7" s="14" t="s">
        <v>17</v>
      </c>
      <c r="H7" s="14">
        <v>41</v>
      </c>
      <c r="I7" s="14">
        <v>0</v>
      </c>
      <c r="J7" s="98">
        <v>5000</v>
      </c>
      <c r="K7" s="83"/>
      <c r="L7" s="83"/>
      <c r="M7" s="83"/>
      <c r="N7" s="103"/>
      <c r="P7" s="103"/>
      <c r="R7" s="102"/>
      <c r="S7" s="102"/>
      <c r="T7" s="102"/>
      <c r="U7" s="102"/>
      <c r="V7" s="102"/>
      <c r="W7" s="102"/>
      <c r="X7" s="102"/>
    </row>
    <row r="8" spans="1:24" ht="24" customHeight="1" thickBot="1" x14ac:dyDescent="0.35">
      <c r="A8" s="104" t="s">
        <v>8</v>
      </c>
      <c r="B8" s="105" t="s">
        <v>9</v>
      </c>
      <c r="C8" s="105" t="s">
        <v>16</v>
      </c>
      <c r="D8" s="105" t="s">
        <v>15</v>
      </c>
      <c r="E8" s="105">
        <v>0</v>
      </c>
      <c r="F8" s="105">
        <v>2000</v>
      </c>
      <c r="G8" s="105" t="s">
        <v>18</v>
      </c>
      <c r="H8" s="105">
        <v>25</v>
      </c>
      <c r="I8" s="105" t="s">
        <v>20</v>
      </c>
      <c r="J8" s="106">
        <v>5500</v>
      </c>
      <c r="K8" s="83"/>
      <c r="L8" s="86"/>
      <c r="M8" s="86"/>
      <c r="O8" s="82"/>
    </row>
    <row r="9" spans="1:24" ht="24" customHeight="1" thickBot="1" x14ac:dyDescent="0.35">
      <c r="L9" s="107"/>
    </row>
    <row r="10" spans="1:24" ht="24" customHeight="1" x14ac:dyDescent="0.3">
      <c r="A10" s="108" t="s">
        <v>22</v>
      </c>
      <c r="B10" s="109"/>
      <c r="C10" s="109"/>
      <c r="D10" s="109"/>
      <c r="E10" s="109"/>
      <c r="F10" s="109"/>
      <c r="G10" s="109"/>
      <c r="H10" s="109"/>
      <c r="I10" s="109"/>
      <c r="J10" s="110"/>
      <c r="L10" s="83"/>
    </row>
    <row r="11" spans="1:24" ht="24" customHeight="1" x14ac:dyDescent="0.3">
      <c r="A11" s="111" t="s">
        <v>93</v>
      </c>
      <c r="B11" s="112"/>
      <c r="C11" s="112"/>
      <c r="D11" s="112"/>
      <c r="E11" s="112"/>
      <c r="F11" s="112"/>
      <c r="G11" s="112"/>
      <c r="H11" s="112"/>
      <c r="I11" s="112"/>
      <c r="J11" s="12"/>
      <c r="K11" s="113" t="str">
        <f>IF(J11="","",IF(L11=J11,"R","T"))</f>
        <v/>
      </c>
      <c r="L11" s="114" t="str">
        <f>A5&amp;" "&amp;B5</f>
        <v>Doruk Köse</v>
      </c>
      <c r="M11" s="115" t="s">
        <v>94</v>
      </c>
    </row>
    <row r="12" spans="1:24" ht="24" customHeight="1" x14ac:dyDescent="0.3">
      <c r="A12" s="116" t="s">
        <v>102</v>
      </c>
      <c r="B12" s="117"/>
      <c r="C12" s="117"/>
      <c r="D12" s="117"/>
      <c r="E12" s="117"/>
      <c r="F12" s="117"/>
      <c r="G12" s="117"/>
      <c r="H12" s="117"/>
      <c r="I12" s="117"/>
      <c r="J12" s="12"/>
      <c r="K12" s="113" t="str">
        <f t="shared" ref="K12:K18" si="0">IF(J12="","",IF(L12=J12,"R","T"))</f>
        <v/>
      </c>
      <c r="L12" s="114" t="str">
        <f>A4&amp;" "&amp;H4&amp;" yaşında."</f>
        <v>Ali Deniz 25 yaşında.</v>
      </c>
      <c r="M12" s="115" t="s">
        <v>95</v>
      </c>
    </row>
    <row r="13" spans="1:24" ht="24" customHeight="1" x14ac:dyDescent="0.3">
      <c r="A13" s="111" t="s">
        <v>103</v>
      </c>
      <c r="B13" s="112"/>
      <c r="C13" s="112"/>
      <c r="D13" s="112"/>
      <c r="E13" s="112"/>
      <c r="F13" s="112"/>
      <c r="G13" s="112"/>
      <c r="H13" s="112"/>
      <c r="I13" s="112"/>
      <c r="J13" s="12"/>
      <c r="K13" s="113" t="str">
        <f t="shared" si="0"/>
        <v/>
      </c>
      <c r="L13" s="114" t="str">
        <f>A6&amp;" "&amp;E6&amp;" çocuk sahibi."</f>
        <v>Ayşe 2 çocuk sahibi.</v>
      </c>
      <c r="M13" s="115" t="s">
        <v>96</v>
      </c>
    </row>
    <row r="14" spans="1:24" ht="24" customHeight="1" x14ac:dyDescent="0.3">
      <c r="A14" s="116" t="s">
        <v>104</v>
      </c>
      <c r="B14" s="117"/>
      <c r="C14" s="117"/>
      <c r="D14" s="117"/>
      <c r="E14" s="117"/>
      <c r="F14" s="117"/>
      <c r="G14" s="117"/>
      <c r="H14" s="117"/>
      <c r="I14" s="117"/>
      <c r="J14" s="12"/>
      <c r="K14" s="113" t="str">
        <f t="shared" si="0"/>
        <v/>
      </c>
      <c r="L14" s="114" t="str">
        <f>"Benim adım "&amp;A7&amp;" "&amp;H7&amp;" yaşındayım."</f>
        <v>Benim adım Ahmet 41 yaşındayım.</v>
      </c>
      <c r="M14" s="115" t="s">
        <v>97</v>
      </c>
    </row>
    <row r="15" spans="1:24" ht="24" customHeight="1" x14ac:dyDescent="0.3">
      <c r="A15" s="111" t="s">
        <v>105</v>
      </c>
      <c r="B15" s="112"/>
      <c r="C15" s="112"/>
      <c r="D15" s="112"/>
      <c r="E15" s="112"/>
      <c r="F15" s="112"/>
      <c r="G15" s="112"/>
      <c r="H15" s="112"/>
      <c r="I15" s="112"/>
      <c r="J15" s="12"/>
      <c r="K15" s="113" t="str">
        <f t="shared" si="0"/>
        <v/>
      </c>
      <c r="L15" s="114" t="str">
        <f>A6&amp;" "&amp;J6&amp;" TL kazanıyor."</f>
        <v>Ayşe 6500 TL kazanıyor.</v>
      </c>
      <c r="M15" s="115" t="s">
        <v>98</v>
      </c>
    </row>
    <row r="16" spans="1:24" ht="24" customHeight="1" x14ac:dyDescent="0.3">
      <c r="A16" s="116" t="s">
        <v>106</v>
      </c>
      <c r="B16" s="117"/>
      <c r="C16" s="117"/>
      <c r="D16" s="117"/>
      <c r="E16" s="117"/>
      <c r="F16" s="117"/>
      <c r="G16" s="117"/>
      <c r="H16" s="117"/>
      <c r="I16" s="117"/>
      <c r="J16" s="2"/>
      <c r="K16" s="113" t="str">
        <f t="shared" si="0"/>
        <v/>
      </c>
      <c r="L16" s="114" t="str">
        <f>A7&amp;" "&amp;B7&amp;"'ın kan grubu "&amp;I7</f>
        <v>Ahmet Taş'ın kan grubu 0</v>
      </c>
      <c r="M16" s="115" t="s">
        <v>99</v>
      </c>
    </row>
    <row r="17" spans="1:13" ht="24" customHeight="1" x14ac:dyDescent="0.3">
      <c r="A17" s="111" t="s">
        <v>107</v>
      </c>
      <c r="B17" s="112"/>
      <c r="C17" s="112"/>
      <c r="D17" s="112"/>
      <c r="E17" s="112"/>
      <c r="F17" s="112"/>
      <c r="G17" s="112"/>
      <c r="H17" s="112"/>
      <c r="I17" s="112"/>
      <c r="J17" s="2"/>
      <c r="K17" s="113" t="str">
        <f t="shared" si="0"/>
        <v/>
      </c>
      <c r="L17" s="114" t="str">
        <f>A8&amp;" "&amp;B8&amp;" "&amp;G8&amp;" doğumlu ve "&amp;J8&amp;" TL kazanıyor."</f>
        <v>Meral Kaya İzmir doğumlu ve 5500 TL kazanıyor.</v>
      </c>
      <c r="M17" s="115" t="s">
        <v>100</v>
      </c>
    </row>
    <row r="18" spans="1:13" ht="24" customHeight="1" x14ac:dyDescent="0.3">
      <c r="A18" s="118" t="s">
        <v>108</v>
      </c>
      <c r="B18" s="119"/>
      <c r="C18" s="119"/>
      <c r="D18" s="119"/>
      <c r="E18" s="119"/>
      <c r="F18" s="119"/>
      <c r="G18" s="119"/>
      <c r="H18" s="119"/>
      <c r="I18" s="119"/>
      <c r="J18" s="2"/>
      <c r="K18" s="113" t="str">
        <f t="shared" si="0"/>
        <v/>
      </c>
      <c r="L18" s="114" t="str">
        <f>A5&amp;" "&amp;F5&amp;" yılında işe başladı."</f>
        <v>Doruk 2020 yılında işe başladı.</v>
      </c>
      <c r="M18" s="115" t="s">
        <v>101</v>
      </c>
    </row>
  </sheetData>
  <sheetProtection algorithmName="SHA-512" hashValue="rUQd4FO12e0L3PBLr2dNNMSDVD+ZUJMJPE79Gv8pEWGQX1LqRvyJZMtO3kxSGu2Ymg4m0noJ3Jqz2wey2YyhhA==" saltValue="3mlBRViuTAqrZU9p/2M5LA==" spinCount="100000" sheet="1" objects="1" scenarios="1"/>
  <protectedRanges>
    <protectedRange sqref="K1 J11:J18" name="Aralık1_1_1"/>
  </protectedRanges>
  <mergeCells count="11">
    <mergeCell ref="A14:I14"/>
    <mergeCell ref="A15:I15"/>
    <mergeCell ref="A16:I16"/>
    <mergeCell ref="A17:I17"/>
    <mergeCell ref="A18:I18"/>
    <mergeCell ref="A1:J1"/>
    <mergeCell ref="R6:X7"/>
    <mergeCell ref="A10:J10"/>
    <mergeCell ref="A11:I11"/>
    <mergeCell ref="A12:I12"/>
    <mergeCell ref="A13:I13"/>
  </mergeCells>
  <conditionalFormatting sqref="K9:K10">
    <cfRule type="containsText" dxfId="44" priority="8" operator="containsText" text="yanlış">
      <formula>NOT(ISERROR(SEARCH("yanlış",K9)))</formula>
    </cfRule>
  </conditionalFormatting>
  <conditionalFormatting sqref="K11:K18">
    <cfRule type="containsText" dxfId="43" priority="1" operator="containsText" text="T">
      <formula>NOT(ISERROR(SEARCH("T",K11)))</formula>
    </cfRule>
    <cfRule type="containsText" dxfId="42" priority="2" operator="containsText" text="R">
      <formula>NOT(ISERROR(SEARCH("R",K11)))</formula>
    </cfRule>
  </conditionalFormatting>
  <conditionalFormatting sqref="L8:M8">
    <cfRule type="containsText" dxfId="41" priority="4" operator="containsText" text="yanlış">
      <formula>NOT(ISERROR(SEARCH("yanlış",L8)))</formula>
    </cfRule>
    <cfRule type="containsText" dxfId="40" priority="5" operator="containsText" text="doğru">
      <formula>NOT(ISERROR(SEARCH("doğru",L8)))</formula>
    </cfRule>
  </conditionalFormatting>
  <conditionalFormatting sqref="R9:R18 M11:M18">
    <cfRule type="expression" dxfId="39" priority="3">
      <formula>$K$1=1</formula>
    </cfRule>
  </conditionalFormatting>
  <conditionalFormatting sqref="T8">
    <cfRule type="expression" dxfId="38" priority="6">
      <formula>$K$1=1</formula>
    </cfRule>
  </conditionalFormatting>
  <conditionalFormatting sqref="V7">
    <cfRule type="expression" dxfId="37" priority="7">
      <formula>$K$1=1</formula>
    </cfRule>
  </conditionalFormatting>
  <hyperlinks>
    <hyperlink ref="M2" r:id="rId1" xr:uid="{99CE345C-B5F2-40B0-84D8-ED33E0F43F43}"/>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V294"/>
  <sheetViews>
    <sheetView showGridLines="0" workbookViewId="0">
      <selection activeCell="M11" sqref="M11"/>
    </sheetView>
  </sheetViews>
  <sheetFormatPr defaultColWidth="9.109375" defaultRowHeight="26.25" customHeight="1" x14ac:dyDescent="0.3"/>
  <cols>
    <col min="1" max="7" width="9.109375" style="1"/>
    <col min="8" max="8" width="5.5546875" style="1" customWidth="1"/>
    <col min="9" max="9" width="3" style="1" customWidth="1"/>
    <col min="10" max="10" width="15" style="1" customWidth="1"/>
    <col min="11" max="11" width="4.109375" style="27" customWidth="1"/>
    <col min="12" max="12" width="4.109375" style="8" customWidth="1"/>
    <col min="13" max="13" width="9.109375" style="8"/>
    <col min="75" max="16384" width="9.109375" style="1"/>
  </cols>
  <sheetData>
    <row r="1" spans="1:14" ht="24.9" customHeight="1" thickBot="1" x14ac:dyDescent="0.45">
      <c r="A1" s="57" t="s">
        <v>50</v>
      </c>
      <c r="B1" s="58"/>
      <c r="C1" s="58"/>
      <c r="D1" s="58"/>
      <c r="E1" s="58"/>
      <c r="F1" s="58"/>
      <c r="G1" s="58"/>
      <c r="H1" s="58"/>
      <c r="I1" s="58"/>
      <c r="J1" s="59"/>
      <c r="K1" s="26"/>
      <c r="N1" s="9"/>
    </row>
    <row r="2" spans="1:14" customFormat="1" ht="24.9" customHeight="1" thickBot="1" x14ac:dyDescent="0.35">
      <c r="K2" s="27"/>
      <c r="L2" s="8"/>
      <c r="M2" s="8"/>
      <c r="N2" s="10" t="s">
        <v>24</v>
      </c>
    </row>
    <row r="3" spans="1:14" customFormat="1" ht="24.9" customHeight="1" x14ac:dyDescent="0.3">
      <c r="A3" s="15" t="s">
        <v>0</v>
      </c>
      <c r="B3" s="16" t="s">
        <v>1</v>
      </c>
      <c r="C3" s="16" t="s">
        <v>2</v>
      </c>
      <c r="D3" s="17" t="s">
        <v>51</v>
      </c>
      <c r="E3" s="16" t="s">
        <v>25</v>
      </c>
      <c r="F3" s="17" t="s">
        <v>26</v>
      </c>
      <c r="G3" s="16" t="s">
        <v>3</v>
      </c>
      <c r="H3" s="16" t="s">
        <v>4</v>
      </c>
      <c r="I3" s="16" t="s">
        <v>5</v>
      </c>
      <c r="J3" s="18" t="s">
        <v>23</v>
      </c>
      <c r="K3" s="27"/>
      <c r="L3" s="8"/>
      <c r="M3" s="8"/>
      <c r="N3" s="10"/>
    </row>
    <row r="4" spans="1:14" customFormat="1" ht="24.9" customHeight="1" x14ac:dyDescent="0.3">
      <c r="A4" s="19" t="s">
        <v>27</v>
      </c>
      <c r="B4" s="13" t="s">
        <v>11</v>
      </c>
      <c r="C4" s="13" t="s">
        <v>15</v>
      </c>
      <c r="D4" s="13" t="s">
        <v>15</v>
      </c>
      <c r="E4" s="13">
        <v>1</v>
      </c>
      <c r="F4" s="13">
        <v>2015</v>
      </c>
      <c r="G4" s="13" t="s">
        <v>17</v>
      </c>
      <c r="H4" s="13">
        <v>25</v>
      </c>
      <c r="I4" s="13">
        <v>0</v>
      </c>
      <c r="J4" s="20">
        <v>5500</v>
      </c>
      <c r="K4" s="27"/>
      <c r="L4" s="8"/>
      <c r="M4" s="8"/>
      <c r="N4" s="10"/>
    </row>
    <row r="5" spans="1:14" customFormat="1" ht="24.9" customHeight="1" x14ac:dyDescent="0.3">
      <c r="A5" s="21" t="s">
        <v>10</v>
      </c>
      <c r="B5" s="14" t="s">
        <v>11</v>
      </c>
      <c r="C5" s="14" t="s">
        <v>15</v>
      </c>
      <c r="D5" s="14" t="s">
        <v>21</v>
      </c>
      <c r="E5" s="14">
        <v>0</v>
      </c>
      <c r="F5" s="14">
        <v>2020</v>
      </c>
      <c r="G5" s="14" t="s">
        <v>18</v>
      </c>
      <c r="H5" s="14">
        <v>15</v>
      </c>
      <c r="I5" s="14">
        <v>0</v>
      </c>
      <c r="J5" s="22">
        <v>4500</v>
      </c>
      <c r="K5" s="27"/>
      <c r="L5" s="8"/>
      <c r="M5" s="8"/>
      <c r="N5" s="10"/>
    </row>
    <row r="6" spans="1:14" customFormat="1" ht="24.9" customHeight="1" x14ac:dyDescent="0.3">
      <c r="A6" s="19" t="s">
        <v>6</v>
      </c>
      <c r="B6" s="13" t="s">
        <v>13</v>
      </c>
      <c r="C6" s="13" t="s">
        <v>16</v>
      </c>
      <c r="D6" s="13" t="s">
        <v>15</v>
      </c>
      <c r="E6" s="13">
        <v>2</v>
      </c>
      <c r="F6" s="13">
        <v>2010</v>
      </c>
      <c r="G6" s="13" t="s">
        <v>19</v>
      </c>
      <c r="H6" s="13">
        <v>36</v>
      </c>
      <c r="I6" s="13" t="s">
        <v>21</v>
      </c>
      <c r="J6" s="20">
        <v>6500</v>
      </c>
      <c r="K6" s="27"/>
      <c r="L6" s="8"/>
      <c r="M6" s="8"/>
      <c r="N6" s="10"/>
    </row>
    <row r="7" spans="1:14" s="5" customFormat="1" ht="24.9" customHeight="1" x14ac:dyDescent="0.45">
      <c r="A7" s="21" t="s">
        <v>7</v>
      </c>
      <c r="B7" s="14" t="s">
        <v>14</v>
      </c>
      <c r="C7" s="14" t="s">
        <v>15</v>
      </c>
      <c r="D7" s="14" t="s">
        <v>21</v>
      </c>
      <c r="E7" s="14">
        <v>0</v>
      </c>
      <c r="F7" s="14">
        <v>2005</v>
      </c>
      <c r="G7" s="14" t="s">
        <v>17</v>
      </c>
      <c r="H7" s="14">
        <v>41</v>
      </c>
      <c r="I7" s="14">
        <v>0</v>
      </c>
      <c r="J7" s="22">
        <v>5000</v>
      </c>
      <c r="K7" s="28"/>
      <c r="L7" s="28"/>
      <c r="M7" s="28"/>
      <c r="N7" s="11"/>
    </row>
    <row r="8" spans="1:14" s="5" customFormat="1" ht="24.9" customHeight="1" thickBot="1" x14ac:dyDescent="0.35">
      <c r="A8" s="23" t="s">
        <v>8</v>
      </c>
      <c r="B8" s="24" t="s">
        <v>9</v>
      </c>
      <c r="C8" s="24" t="s">
        <v>16</v>
      </c>
      <c r="D8" s="24" t="s">
        <v>15</v>
      </c>
      <c r="E8" s="24">
        <v>0</v>
      </c>
      <c r="F8" s="24">
        <v>2000</v>
      </c>
      <c r="G8" s="24" t="s">
        <v>18</v>
      </c>
      <c r="H8" s="24">
        <v>25</v>
      </c>
      <c r="I8" s="24" t="s">
        <v>20</v>
      </c>
      <c r="J8" s="25">
        <v>5500</v>
      </c>
      <c r="K8" s="28"/>
      <c r="L8" s="28"/>
      <c r="M8" s="28"/>
    </row>
    <row r="9" spans="1:14" customFormat="1" ht="24.9" customHeight="1" thickBot="1" x14ac:dyDescent="0.35">
      <c r="K9" s="27"/>
      <c r="L9" s="8"/>
      <c r="M9" s="8"/>
    </row>
    <row r="10" spans="1:14" customFormat="1" ht="24.9" customHeight="1" x14ac:dyDescent="0.3">
      <c r="A10" s="60" t="s">
        <v>22</v>
      </c>
      <c r="B10" s="61"/>
      <c r="C10" s="61"/>
      <c r="D10" s="61"/>
      <c r="E10" s="61"/>
      <c r="F10" s="61"/>
      <c r="G10" s="61"/>
      <c r="H10" s="61"/>
      <c r="I10" s="61"/>
      <c r="J10" s="62"/>
      <c r="K10" s="27"/>
      <c r="L10" s="8"/>
      <c r="M10" s="8"/>
    </row>
    <row r="11" spans="1:14" customFormat="1" ht="24.9" customHeight="1" x14ac:dyDescent="0.3">
      <c r="A11" s="63" t="s">
        <v>52</v>
      </c>
      <c r="B11" s="64"/>
      <c r="C11" s="64"/>
      <c r="D11" s="64"/>
      <c r="E11" s="64"/>
      <c r="F11" s="64"/>
      <c r="G11" s="64"/>
      <c r="H11" s="64"/>
      <c r="I11" s="64"/>
      <c r="J11" s="12"/>
      <c r="K11" s="29" t="str">
        <f t="shared" ref="K11:K16" si="0">IF(J11="","",IF(L11=J11,"R","T"))</f>
        <v/>
      </c>
      <c r="L11" s="7">
        <f>MAX(J4:J8)</f>
        <v>6500</v>
      </c>
      <c r="M11" s="8" t="s">
        <v>53</v>
      </c>
    </row>
    <row r="12" spans="1:14" customFormat="1" ht="24.9" customHeight="1" x14ac:dyDescent="0.3">
      <c r="A12" s="49" t="s">
        <v>54</v>
      </c>
      <c r="B12" s="50"/>
      <c r="C12" s="50"/>
      <c r="D12" s="50"/>
      <c r="E12" s="50"/>
      <c r="F12" s="50"/>
      <c r="G12" s="50"/>
      <c r="H12" s="50"/>
      <c r="I12" s="50"/>
      <c r="J12" s="2"/>
      <c r="K12" s="29" t="str">
        <f t="shared" si="0"/>
        <v/>
      </c>
      <c r="L12" s="7">
        <f>MIN(H4:H8)</f>
        <v>15</v>
      </c>
      <c r="M12" s="8" t="s">
        <v>55</v>
      </c>
    </row>
    <row r="13" spans="1:14" customFormat="1" ht="24.9" customHeight="1" x14ac:dyDescent="0.3">
      <c r="A13" s="65" t="s">
        <v>56</v>
      </c>
      <c r="B13" s="66"/>
      <c r="C13" s="66"/>
      <c r="D13" s="66"/>
      <c r="E13" s="66"/>
      <c r="F13" s="66"/>
      <c r="G13" s="66"/>
      <c r="H13" s="66"/>
      <c r="I13" s="66"/>
      <c r="J13" s="2"/>
      <c r="K13" s="29" t="str">
        <f t="shared" si="0"/>
        <v/>
      </c>
      <c r="L13" s="7">
        <f>MIN(F4:F8)</f>
        <v>2000</v>
      </c>
      <c r="M13" s="8" t="s">
        <v>57</v>
      </c>
    </row>
    <row r="14" spans="1:14" customFormat="1" ht="24.9" customHeight="1" x14ac:dyDescent="0.3">
      <c r="A14" s="49" t="s">
        <v>58</v>
      </c>
      <c r="B14" s="50"/>
      <c r="C14" s="50"/>
      <c r="D14" s="50"/>
      <c r="E14" s="50"/>
      <c r="F14" s="50"/>
      <c r="G14" s="50"/>
      <c r="H14" s="50"/>
      <c r="I14" s="50"/>
      <c r="J14" s="2"/>
      <c r="K14" s="29" t="str">
        <f t="shared" si="0"/>
        <v/>
      </c>
      <c r="L14" s="7">
        <f>MAX(H4:H8)</f>
        <v>41</v>
      </c>
      <c r="M14" s="8" t="s">
        <v>59</v>
      </c>
    </row>
    <row r="15" spans="1:14" customFormat="1" ht="24.9" customHeight="1" x14ac:dyDescent="0.3">
      <c r="A15" s="63" t="s">
        <v>60</v>
      </c>
      <c r="B15" s="64"/>
      <c r="C15" s="64"/>
      <c r="D15" s="64"/>
      <c r="E15" s="64"/>
      <c r="F15" s="64"/>
      <c r="G15" s="64"/>
      <c r="H15" s="64"/>
      <c r="I15" s="64"/>
      <c r="J15" s="2"/>
      <c r="K15" s="29" t="str">
        <f t="shared" si="0"/>
        <v/>
      </c>
      <c r="L15" s="7">
        <f>MIN(J4:J8)</f>
        <v>4500</v>
      </c>
      <c r="M15" s="8" t="s">
        <v>61</v>
      </c>
    </row>
    <row r="16" spans="1:14" customFormat="1" ht="24.9" customHeight="1" x14ac:dyDescent="0.3">
      <c r="A16" s="79" t="s">
        <v>62</v>
      </c>
      <c r="B16" s="80"/>
      <c r="C16" s="80"/>
      <c r="D16" s="80"/>
      <c r="E16" s="80"/>
      <c r="F16" s="80"/>
      <c r="G16" s="80"/>
      <c r="H16" s="80"/>
      <c r="I16" s="80"/>
      <c r="J16" s="2"/>
      <c r="K16" s="29" t="str">
        <f t="shared" si="0"/>
        <v/>
      </c>
      <c r="L16" s="7">
        <f>MAX(F4:F8)</f>
        <v>2020</v>
      </c>
      <c r="M16" s="8" t="s">
        <v>63</v>
      </c>
    </row>
    <row r="17" spans="11:13" customFormat="1" ht="26.25" customHeight="1" x14ac:dyDescent="0.3">
      <c r="K17" s="8"/>
      <c r="L17" s="8"/>
      <c r="M17" s="8"/>
    </row>
    <row r="18" spans="11:13" customFormat="1" ht="26.25" customHeight="1" x14ac:dyDescent="0.3">
      <c r="K18" s="27"/>
      <c r="L18" s="8"/>
      <c r="M18" s="8"/>
    </row>
    <row r="19" spans="11:13" customFormat="1" ht="26.25" customHeight="1" x14ac:dyDescent="0.3">
      <c r="K19" s="27"/>
      <c r="L19" s="8"/>
      <c r="M19" s="8"/>
    </row>
    <row r="20" spans="11:13" customFormat="1" ht="26.25" customHeight="1" x14ac:dyDescent="0.3">
      <c r="K20" s="27"/>
      <c r="L20" s="8"/>
      <c r="M20" s="8"/>
    </row>
    <row r="21" spans="11:13" customFormat="1" ht="26.25" customHeight="1" x14ac:dyDescent="0.3">
      <c r="K21" s="27"/>
      <c r="L21" s="8"/>
      <c r="M21" s="8"/>
    </row>
    <row r="22" spans="11:13" customFormat="1" ht="26.25" customHeight="1" x14ac:dyDescent="0.3">
      <c r="K22" s="27"/>
      <c r="L22" s="8"/>
      <c r="M22" s="8"/>
    </row>
    <row r="23" spans="11:13" customFormat="1" ht="26.25" customHeight="1" x14ac:dyDescent="0.3">
      <c r="K23" s="27"/>
      <c r="L23" s="8"/>
      <c r="M23" s="8"/>
    </row>
    <row r="24" spans="11:13" customFormat="1" ht="26.25" customHeight="1" x14ac:dyDescent="0.3">
      <c r="K24" s="27"/>
      <c r="L24" s="8"/>
      <c r="M24" s="8"/>
    </row>
    <row r="25" spans="11:13" customFormat="1" ht="26.25" customHeight="1" x14ac:dyDescent="0.3">
      <c r="K25" s="27"/>
      <c r="L25" s="8"/>
      <c r="M25" s="8"/>
    </row>
    <row r="26" spans="11:13" customFormat="1" ht="26.25" customHeight="1" x14ac:dyDescent="0.3">
      <c r="K26" s="27"/>
      <c r="L26" s="8"/>
      <c r="M26" s="8"/>
    </row>
    <row r="27" spans="11:13" customFormat="1" ht="26.25" customHeight="1" x14ac:dyDescent="0.3">
      <c r="K27" s="27"/>
      <c r="L27" s="8"/>
      <c r="M27" s="8"/>
    </row>
    <row r="28" spans="11:13" customFormat="1" ht="26.25" customHeight="1" x14ac:dyDescent="0.3">
      <c r="K28" s="27"/>
      <c r="L28" s="8"/>
      <c r="M28" s="8"/>
    </row>
    <row r="29" spans="11:13" customFormat="1" ht="26.25" customHeight="1" x14ac:dyDescent="0.3">
      <c r="K29" s="27"/>
      <c r="L29" s="8"/>
      <c r="M29" s="8"/>
    </row>
    <row r="30" spans="11:13" customFormat="1" ht="26.25" customHeight="1" x14ac:dyDescent="0.3">
      <c r="K30" s="27"/>
      <c r="L30" s="8"/>
      <c r="M30" s="8"/>
    </row>
    <row r="31" spans="11:13" customFormat="1" ht="26.25" customHeight="1" x14ac:dyDescent="0.3">
      <c r="K31" s="27"/>
      <c r="L31" s="8"/>
      <c r="M31" s="8"/>
    </row>
    <row r="32" spans="11:13" customFormat="1" ht="26.25" customHeight="1" x14ac:dyDescent="0.3">
      <c r="K32" s="27"/>
      <c r="L32" s="8"/>
      <c r="M32" s="8"/>
    </row>
    <row r="33" spans="11:13" customFormat="1" ht="26.25" customHeight="1" x14ac:dyDescent="0.3">
      <c r="K33" s="27"/>
      <c r="L33" s="8"/>
      <c r="M33" s="8"/>
    </row>
    <row r="34" spans="11:13" customFormat="1" ht="26.25" customHeight="1" x14ac:dyDescent="0.3">
      <c r="K34" s="27"/>
      <c r="L34" s="8"/>
      <c r="M34" s="8"/>
    </row>
    <row r="35" spans="11:13" customFormat="1" ht="26.25" customHeight="1" x14ac:dyDescent="0.3">
      <c r="K35" s="27"/>
      <c r="L35" s="8"/>
      <c r="M35" s="8"/>
    </row>
    <row r="36" spans="11:13" customFormat="1" ht="26.25" customHeight="1" x14ac:dyDescent="0.3">
      <c r="K36" s="27"/>
      <c r="L36" s="8"/>
      <c r="M36" s="8"/>
    </row>
    <row r="37" spans="11:13" customFormat="1" ht="26.25" customHeight="1" x14ac:dyDescent="0.3">
      <c r="K37" s="27"/>
      <c r="L37" s="8"/>
      <c r="M37" s="8"/>
    </row>
    <row r="38" spans="11:13" customFormat="1" ht="26.25" customHeight="1" x14ac:dyDescent="0.3">
      <c r="K38" s="27"/>
      <c r="L38" s="8"/>
      <c r="M38" s="8"/>
    </row>
    <row r="39" spans="11:13" customFormat="1" ht="26.25" customHeight="1" x14ac:dyDescent="0.3">
      <c r="K39" s="27"/>
      <c r="L39" s="8"/>
      <c r="M39" s="8"/>
    </row>
    <row r="40" spans="11:13" customFormat="1" ht="26.25" customHeight="1" x14ac:dyDescent="0.3">
      <c r="K40" s="27"/>
      <c r="L40" s="8"/>
      <c r="M40" s="8"/>
    </row>
    <row r="41" spans="11:13" customFormat="1" ht="26.25" customHeight="1" x14ac:dyDescent="0.3">
      <c r="K41" s="27"/>
      <c r="L41" s="8"/>
      <c r="M41" s="8"/>
    </row>
    <row r="42" spans="11:13" customFormat="1" ht="26.25" customHeight="1" x14ac:dyDescent="0.3">
      <c r="K42" s="27"/>
      <c r="L42" s="8"/>
      <c r="M42" s="8"/>
    </row>
    <row r="43" spans="11:13" customFormat="1" ht="26.25" customHeight="1" x14ac:dyDescent="0.3">
      <c r="K43" s="27"/>
      <c r="L43" s="8"/>
      <c r="M43" s="8"/>
    </row>
    <row r="44" spans="11:13" customFormat="1" ht="26.25" customHeight="1" x14ac:dyDescent="0.3">
      <c r="K44" s="27"/>
      <c r="L44" s="8"/>
      <c r="M44" s="8"/>
    </row>
    <row r="45" spans="11:13" customFormat="1" ht="26.25" customHeight="1" x14ac:dyDescent="0.3">
      <c r="K45" s="27"/>
      <c r="L45" s="8"/>
      <c r="M45" s="8"/>
    </row>
    <row r="46" spans="11:13" customFormat="1" ht="26.25" customHeight="1" x14ac:dyDescent="0.3">
      <c r="K46" s="27"/>
      <c r="L46" s="8"/>
      <c r="M46" s="8"/>
    </row>
    <row r="47" spans="11:13" customFormat="1" ht="26.25" customHeight="1" x14ac:dyDescent="0.3">
      <c r="K47" s="27"/>
      <c r="L47" s="8"/>
      <c r="M47" s="8"/>
    </row>
    <row r="48" spans="11:13" customFormat="1" ht="26.25" customHeight="1" x14ac:dyDescent="0.3">
      <c r="K48" s="27"/>
      <c r="L48" s="8"/>
      <c r="M48" s="8"/>
    </row>
    <row r="49" spans="11:13" customFormat="1" ht="26.25" customHeight="1" x14ac:dyDescent="0.3">
      <c r="K49" s="27"/>
      <c r="L49" s="8"/>
      <c r="M49" s="8"/>
    </row>
    <row r="50" spans="11:13" customFormat="1" ht="26.25" customHeight="1" x14ac:dyDescent="0.3">
      <c r="K50" s="27"/>
      <c r="L50" s="8"/>
      <c r="M50" s="8"/>
    </row>
    <row r="51" spans="11:13" customFormat="1" ht="26.25" customHeight="1" x14ac:dyDescent="0.3">
      <c r="K51" s="27"/>
      <c r="L51" s="8"/>
      <c r="M51" s="8"/>
    </row>
    <row r="52" spans="11:13" customFormat="1" ht="26.25" customHeight="1" x14ac:dyDescent="0.3">
      <c r="K52" s="27"/>
      <c r="L52" s="8"/>
      <c r="M52" s="8"/>
    </row>
    <row r="53" spans="11:13" customFormat="1" ht="26.25" customHeight="1" x14ac:dyDescent="0.3">
      <c r="K53" s="27"/>
      <c r="L53" s="8"/>
      <c r="M53" s="8"/>
    </row>
    <row r="54" spans="11:13" customFormat="1" ht="26.25" customHeight="1" x14ac:dyDescent="0.3">
      <c r="K54" s="27"/>
      <c r="L54" s="8"/>
      <c r="M54" s="8"/>
    </row>
    <row r="55" spans="11:13" customFormat="1" ht="26.25" customHeight="1" x14ac:dyDescent="0.3">
      <c r="K55" s="27"/>
      <c r="L55" s="8"/>
      <c r="M55" s="8"/>
    </row>
    <row r="56" spans="11:13" customFormat="1" ht="26.25" customHeight="1" x14ac:dyDescent="0.3">
      <c r="K56" s="27"/>
      <c r="L56" s="8"/>
      <c r="M56" s="8"/>
    </row>
    <row r="57" spans="11:13" customFormat="1" ht="26.25" customHeight="1" x14ac:dyDescent="0.3">
      <c r="K57" s="27"/>
      <c r="L57" s="8"/>
      <c r="M57" s="8"/>
    </row>
    <row r="58" spans="11:13" customFormat="1" ht="26.25" customHeight="1" x14ac:dyDescent="0.3">
      <c r="K58" s="27"/>
      <c r="L58" s="8"/>
      <c r="M58" s="8"/>
    </row>
    <row r="59" spans="11:13" customFormat="1" ht="26.25" customHeight="1" x14ac:dyDescent="0.3">
      <c r="K59" s="27"/>
      <c r="L59" s="8"/>
      <c r="M59" s="8"/>
    </row>
    <row r="60" spans="11:13" customFormat="1" ht="26.25" customHeight="1" x14ac:dyDescent="0.3">
      <c r="K60" s="27"/>
      <c r="L60" s="8"/>
      <c r="M60" s="8"/>
    </row>
    <row r="61" spans="11:13" customFormat="1" ht="26.25" customHeight="1" x14ac:dyDescent="0.3">
      <c r="K61" s="27"/>
      <c r="L61" s="8"/>
      <c r="M61" s="8"/>
    </row>
    <row r="62" spans="11:13" customFormat="1" ht="26.25" customHeight="1" x14ac:dyDescent="0.3">
      <c r="K62" s="27"/>
      <c r="L62" s="8"/>
      <c r="M62" s="8"/>
    </row>
    <row r="63" spans="11:13" customFormat="1" ht="26.25" customHeight="1" x14ac:dyDescent="0.3">
      <c r="K63" s="27"/>
      <c r="L63" s="8"/>
      <c r="M63" s="8"/>
    </row>
    <row r="64" spans="11:13" customFormat="1" ht="26.25" customHeight="1" x14ac:dyDescent="0.3">
      <c r="K64" s="27"/>
      <c r="L64" s="8"/>
      <c r="M64" s="8"/>
    </row>
    <row r="65" spans="11:13" customFormat="1" ht="26.25" customHeight="1" x14ac:dyDescent="0.3">
      <c r="K65" s="27"/>
      <c r="L65" s="8"/>
      <c r="M65" s="8"/>
    </row>
    <row r="66" spans="11:13" customFormat="1" ht="26.25" customHeight="1" x14ac:dyDescent="0.3">
      <c r="K66" s="27"/>
      <c r="L66" s="8"/>
      <c r="M66" s="8"/>
    </row>
    <row r="67" spans="11:13" customFormat="1" ht="26.25" customHeight="1" x14ac:dyDescent="0.3">
      <c r="K67" s="27"/>
      <c r="L67" s="8"/>
      <c r="M67" s="8"/>
    </row>
    <row r="68" spans="11:13" customFormat="1" ht="26.25" customHeight="1" x14ac:dyDescent="0.3">
      <c r="K68" s="27"/>
      <c r="L68" s="8"/>
      <c r="M68" s="8"/>
    </row>
    <row r="69" spans="11:13" customFormat="1" ht="26.25" customHeight="1" x14ac:dyDescent="0.3">
      <c r="K69" s="27"/>
      <c r="L69" s="8"/>
      <c r="M69" s="8"/>
    </row>
    <row r="70" spans="11:13" customFormat="1" ht="26.25" customHeight="1" x14ac:dyDescent="0.3">
      <c r="K70" s="27"/>
      <c r="L70" s="8"/>
      <c r="M70" s="8"/>
    </row>
    <row r="71" spans="11:13" customFormat="1" ht="26.25" customHeight="1" x14ac:dyDescent="0.3">
      <c r="K71" s="27"/>
      <c r="L71" s="8"/>
      <c r="M71" s="8"/>
    </row>
    <row r="72" spans="11:13" customFormat="1" ht="26.25" customHeight="1" x14ac:dyDescent="0.3">
      <c r="K72" s="27"/>
      <c r="L72" s="8"/>
      <c r="M72" s="8"/>
    </row>
    <row r="73" spans="11:13" customFormat="1" ht="26.25" customHeight="1" x14ac:dyDescent="0.3">
      <c r="K73" s="27"/>
      <c r="L73" s="8"/>
      <c r="M73" s="8"/>
    </row>
    <row r="74" spans="11:13" customFormat="1" ht="26.25" customHeight="1" x14ac:dyDescent="0.3">
      <c r="K74" s="27"/>
      <c r="L74" s="8"/>
      <c r="M74" s="8"/>
    </row>
    <row r="75" spans="11:13" customFormat="1" ht="26.25" customHeight="1" x14ac:dyDescent="0.3">
      <c r="K75" s="27"/>
      <c r="L75" s="8"/>
      <c r="M75" s="8"/>
    </row>
    <row r="76" spans="11:13" customFormat="1" ht="26.25" customHeight="1" x14ac:dyDescent="0.3">
      <c r="K76" s="27"/>
      <c r="L76" s="8"/>
      <c r="M76" s="8"/>
    </row>
    <row r="77" spans="11:13" customFormat="1" ht="26.25" customHeight="1" x14ac:dyDescent="0.3">
      <c r="K77" s="27"/>
      <c r="L77" s="8"/>
      <c r="M77" s="8"/>
    </row>
    <row r="78" spans="11:13" customFormat="1" ht="26.25" customHeight="1" x14ac:dyDescent="0.3">
      <c r="K78" s="27"/>
      <c r="L78" s="8"/>
      <c r="M78" s="8"/>
    </row>
    <row r="79" spans="11:13" customFormat="1" ht="26.25" customHeight="1" x14ac:dyDescent="0.3">
      <c r="K79" s="27"/>
      <c r="L79" s="8"/>
      <c r="M79" s="8"/>
    </row>
    <row r="80" spans="11:13" customFormat="1" ht="26.25" customHeight="1" x14ac:dyDescent="0.3">
      <c r="K80" s="27"/>
      <c r="L80" s="8"/>
      <c r="M80" s="8"/>
    </row>
    <row r="81" spans="11:13" customFormat="1" ht="26.25" customHeight="1" x14ac:dyDescent="0.3">
      <c r="K81" s="27"/>
      <c r="L81" s="8"/>
      <c r="M81" s="8"/>
    </row>
    <row r="82" spans="11:13" customFormat="1" ht="26.25" customHeight="1" x14ac:dyDescent="0.3">
      <c r="K82" s="27"/>
      <c r="L82" s="8"/>
      <c r="M82" s="8"/>
    </row>
    <row r="83" spans="11:13" customFormat="1" ht="26.25" customHeight="1" x14ac:dyDescent="0.3">
      <c r="K83" s="27"/>
      <c r="L83" s="8"/>
      <c r="M83" s="8"/>
    </row>
    <row r="84" spans="11:13" customFormat="1" ht="26.25" customHeight="1" x14ac:dyDescent="0.3">
      <c r="K84" s="27"/>
      <c r="L84" s="8"/>
      <c r="M84" s="8"/>
    </row>
    <row r="85" spans="11:13" customFormat="1" ht="26.25" customHeight="1" x14ac:dyDescent="0.3">
      <c r="K85" s="27"/>
      <c r="L85" s="8"/>
      <c r="M85" s="8"/>
    </row>
    <row r="86" spans="11:13" customFormat="1" ht="26.25" customHeight="1" x14ac:dyDescent="0.3">
      <c r="K86" s="27"/>
      <c r="L86" s="8"/>
      <c r="M86" s="8"/>
    </row>
    <row r="87" spans="11:13" customFormat="1" ht="26.25" customHeight="1" x14ac:dyDescent="0.3">
      <c r="K87" s="27"/>
      <c r="L87" s="8"/>
      <c r="M87" s="8"/>
    </row>
    <row r="88" spans="11:13" customFormat="1" ht="26.25" customHeight="1" x14ac:dyDescent="0.3">
      <c r="K88" s="27"/>
      <c r="L88" s="8"/>
      <c r="M88" s="8"/>
    </row>
    <row r="89" spans="11:13" customFormat="1" ht="26.25" customHeight="1" x14ac:dyDescent="0.3">
      <c r="K89" s="27"/>
      <c r="L89" s="8"/>
      <c r="M89" s="8"/>
    </row>
    <row r="90" spans="11:13" customFormat="1" ht="26.25" customHeight="1" x14ac:dyDescent="0.3">
      <c r="K90" s="27"/>
      <c r="L90" s="8"/>
      <c r="M90" s="8"/>
    </row>
    <row r="91" spans="11:13" customFormat="1" ht="26.25" customHeight="1" x14ac:dyDescent="0.3">
      <c r="K91" s="27"/>
      <c r="L91" s="8"/>
      <c r="M91" s="8"/>
    </row>
    <row r="92" spans="11:13" customFormat="1" ht="26.25" customHeight="1" x14ac:dyDescent="0.3">
      <c r="K92" s="27"/>
      <c r="L92" s="8"/>
      <c r="M92" s="8"/>
    </row>
    <row r="93" spans="11:13" customFormat="1" ht="26.25" customHeight="1" x14ac:dyDescent="0.3">
      <c r="K93" s="27"/>
      <c r="L93" s="8"/>
      <c r="M93" s="8"/>
    </row>
    <row r="94" spans="11:13" customFormat="1" ht="26.25" customHeight="1" x14ac:dyDescent="0.3">
      <c r="K94" s="27"/>
      <c r="L94" s="8"/>
      <c r="M94" s="8"/>
    </row>
    <row r="95" spans="11:13" customFormat="1" ht="26.25" customHeight="1" x14ac:dyDescent="0.3">
      <c r="K95" s="27"/>
      <c r="L95" s="8"/>
      <c r="M95" s="8"/>
    </row>
    <row r="96" spans="11:13" customFormat="1" ht="26.25" customHeight="1" x14ac:dyDescent="0.3">
      <c r="K96" s="27"/>
      <c r="L96" s="8"/>
      <c r="M96" s="8"/>
    </row>
    <row r="97" spans="11:13" customFormat="1" ht="26.25" customHeight="1" x14ac:dyDescent="0.3">
      <c r="K97" s="27"/>
      <c r="L97" s="8"/>
      <c r="M97" s="8"/>
    </row>
    <row r="98" spans="11:13" customFormat="1" ht="26.25" customHeight="1" x14ac:dyDescent="0.3">
      <c r="K98" s="27"/>
      <c r="L98" s="8"/>
      <c r="M98" s="8"/>
    </row>
    <row r="99" spans="11:13" customFormat="1" ht="26.25" customHeight="1" x14ac:dyDescent="0.3">
      <c r="K99" s="27"/>
      <c r="L99" s="8"/>
      <c r="M99" s="8"/>
    </row>
    <row r="100" spans="11:13" customFormat="1" ht="26.25" customHeight="1" x14ac:dyDescent="0.3">
      <c r="K100" s="27"/>
      <c r="L100" s="8"/>
      <c r="M100" s="8"/>
    </row>
    <row r="101" spans="11:13" customFormat="1" ht="26.25" customHeight="1" x14ac:dyDescent="0.3">
      <c r="K101" s="27"/>
      <c r="L101" s="8"/>
      <c r="M101" s="8"/>
    </row>
    <row r="102" spans="11:13" customFormat="1" ht="26.25" customHeight="1" x14ac:dyDescent="0.3">
      <c r="K102" s="27"/>
      <c r="L102" s="8"/>
      <c r="M102" s="8"/>
    </row>
    <row r="103" spans="11:13" customFormat="1" ht="26.25" customHeight="1" x14ac:dyDescent="0.3">
      <c r="K103" s="27"/>
      <c r="L103" s="8"/>
      <c r="M103" s="8"/>
    </row>
    <row r="104" spans="11:13" customFormat="1" ht="26.25" customHeight="1" x14ac:dyDescent="0.3">
      <c r="K104" s="27"/>
      <c r="L104" s="8"/>
      <c r="M104" s="8"/>
    </row>
    <row r="105" spans="11:13" customFormat="1" ht="26.25" customHeight="1" x14ac:dyDescent="0.3">
      <c r="K105" s="27"/>
      <c r="L105" s="8"/>
      <c r="M105" s="8"/>
    </row>
    <row r="106" spans="11:13" customFormat="1" ht="26.25" customHeight="1" x14ac:dyDescent="0.3">
      <c r="K106" s="27"/>
      <c r="L106" s="8"/>
      <c r="M106" s="8"/>
    </row>
    <row r="107" spans="11:13" customFormat="1" ht="26.25" customHeight="1" x14ac:dyDescent="0.3">
      <c r="K107" s="27"/>
      <c r="L107" s="8"/>
      <c r="M107" s="8"/>
    </row>
    <row r="108" spans="11:13" customFormat="1" ht="26.25" customHeight="1" x14ac:dyDescent="0.3">
      <c r="K108" s="27"/>
      <c r="L108" s="8"/>
      <c r="M108" s="8"/>
    </row>
    <row r="109" spans="11:13" customFormat="1" ht="26.25" customHeight="1" x14ac:dyDescent="0.3">
      <c r="K109" s="27"/>
      <c r="L109" s="8"/>
      <c r="M109" s="8"/>
    </row>
    <row r="110" spans="11:13" customFormat="1" ht="26.25" customHeight="1" x14ac:dyDescent="0.3">
      <c r="K110" s="27"/>
      <c r="L110" s="8"/>
      <c r="M110" s="8"/>
    </row>
    <row r="111" spans="11:13" customFormat="1" ht="26.25" customHeight="1" x14ac:dyDescent="0.3">
      <c r="K111" s="27"/>
      <c r="L111" s="8"/>
      <c r="M111" s="8"/>
    </row>
    <row r="112" spans="11:13" customFormat="1" ht="26.25" customHeight="1" x14ac:dyDescent="0.3">
      <c r="K112" s="27"/>
      <c r="L112" s="8"/>
      <c r="M112" s="8"/>
    </row>
    <row r="113" spans="11:13" customFormat="1" ht="26.25" customHeight="1" x14ac:dyDescent="0.3">
      <c r="K113" s="27"/>
      <c r="L113" s="8"/>
      <c r="M113" s="8"/>
    </row>
    <row r="114" spans="11:13" customFormat="1" ht="26.25" customHeight="1" x14ac:dyDescent="0.3">
      <c r="K114" s="27"/>
      <c r="L114" s="8"/>
      <c r="M114" s="8"/>
    </row>
    <row r="115" spans="11:13" customFormat="1" ht="26.25" customHeight="1" x14ac:dyDescent="0.3">
      <c r="K115" s="27"/>
      <c r="L115" s="8"/>
      <c r="M115" s="8"/>
    </row>
    <row r="116" spans="11:13" customFormat="1" ht="26.25" customHeight="1" x14ac:dyDescent="0.3">
      <c r="K116" s="27"/>
      <c r="L116" s="8"/>
      <c r="M116" s="8"/>
    </row>
    <row r="117" spans="11:13" customFormat="1" ht="26.25" customHeight="1" x14ac:dyDescent="0.3">
      <c r="K117" s="27"/>
      <c r="L117" s="8"/>
      <c r="M117" s="8"/>
    </row>
    <row r="118" spans="11:13" customFormat="1" ht="26.25" customHeight="1" x14ac:dyDescent="0.3">
      <c r="K118" s="27"/>
      <c r="L118" s="8"/>
      <c r="M118" s="8"/>
    </row>
    <row r="119" spans="11:13" customFormat="1" ht="26.25" customHeight="1" x14ac:dyDescent="0.3">
      <c r="K119" s="27"/>
      <c r="L119" s="8"/>
      <c r="M119" s="8"/>
    </row>
    <row r="120" spans="11:13" customFormat="1" ht="26.25" customHeight="1" x14ac:dyDescent="0.3">
      <c r="K120" s="27"/>
      <c r="L120" s="8"/>
      <c r="M120" s="8"/>
    </row>
    <row r="121" spans="11:13" customFormat="1" ht="26.25" customHeight="1" x14ac:dyDescent="0.3">
      <c r="K121" s="27"/>
      <c r="L121" s="8"/>
      <c r="M121" s="8"/>
    </row>
    <row r="122" spans="11:13" customFormat="1" ht="26.25" customHeight="1" x14ac:dyDescent="0.3">
      <c r="K122" s="27"/>
      <c r="L122" s="8"/>
      <c r="M122" s="8"/>
    </row>
    <row r="123" spans="11:13" customFormat="1" ht="26.25" customHeight="1" x14ac:dyDescent="0.3">
      <c r="K123" s="27"/>
      <c r="L123" s="8"/>
      <c r="M123" s="8"/>
    </row>
    <row r="124" spans="11:13" customFormat="1" ht="26.25" customHeight="1" x14ac:dyDescent="0.3">
      <c r="K124" s="27"/>
      <c r="L124" s="8"/>
      <c r="M124" s="8"/>
    </row>
    <row r="125" spans="11:13" customFormat="1" ht="26.25" customHeight="1" x14ac:dyDescent="0.3">
      <c r="K125" s="27"/>
      <c r="L125" s="8"/>
      <c r="M125" s="8"/>
    </row>
    <row r="126" spans="11:13" customFormat="1" ht="26.25" customHeight="1" x14ac:dyDescent="0.3">
      <c r="K126" s="27"/>
      <c r="L126" s="8"/>
      <c r="M126" s="8"/>
    </row>
    <row r="127" spans="11:13" customFormat="1" ht="26.25" customHeight="1" x14ac:dyDescent="0.3">
      <c r="K127" s="27"/>
      <c r="L127" s="8"/>
      <c r="M127" s="8"/>
    </row>
    <row r="128" spans="11:13" customFormat="1" ht="26.25" customHeight="1" x14ac:dyDescent="0.3">
      <c r="K128" s="27"/>
      <c r="L128" s="8"/>
      <c r="M128" s="8"/>
    </row>
    <row r="129" spans="11:13" customFormat="1" ht="26.25" customHeight="1" x14ac:dyDescent="0.3">
      <c r="K129" s="27"/>
      <c r="L129" s="8"/>
      <c r="M129" s="8"/>
    </row>
    <row r="130" spans="11:13" customFormat="1" ht="26.25" customHeight="1" x14ac:dyDescent="0.3">
      <c r="K130" s="27"/>
      <c r="L130" s="8"/>
      <c r="M130" s="8"/>
    </row>
    <row r="131" spans="11:13" customFormat="1" ht="26.25" customHeight="1" x14ac:dyDescent="0.3">
      <c r="K131" s="27"/>
      <c r="L131" s="8"/>
      <c r="M131" s="8"/>
    </row>
    <row r="132" spans="11:13" customFormat="1" ht="26.25" customHeight="1" x14ac:dyDescent="0.3">
      <c r="K132" s="27"/>
      <c r="L132" s="8"/>
      <c r="M132" s="8"/>
    </row>
    <row r="133" spans="11:13" customFormat="1" ht="26.25" customHeight="1" x14ac:dyDescent="0.3">
      <c r="K133" s="27"/>
      <c r="L133" s="8"/>
      <c r="M133" s="8"/>
    </row>
    <row r="134" spans="11:13" customFormat="1" ht="26.25" customHeight="1" x14ac:dyDescent="0.3">
      <c r="K134" s="27"/>
      <c r="L134" s="8"/>
      <c r="M134" s="8"/>
    </row>
    <row r="135" spans="11:13" customFormat="1" ht="26.25" customHeight="1" x14ac:dyDescent="0.3">
      <c r="K135" s="27"/>
      <c r="L135" s="8"/>
      <c r="M135" s="8"/>
    </row>
    <row r="136" spans="11:13" customFormat="1" ht="26.25" customHeight="1" x14ac:dyDescent="0.3">
      <c r="K136" s="27"/>
      <c r="L136" s="8"/>
      <c r="M136" s="8"/>
    </row>
    <row r="137" spans="11:13" customFormat="1" ht="26.25" customHeight="1" x14ac:dyDescent="0.3">
      <c r="K137" s="27"/>
      <c r="L137" s="8"/>
      <c r="M137" s="8"/>
    </row>
    <row r="138" spans="11:13" customFormat="1" ht="26.25" customHeight="1" x14ac:dyDescent="0.3">
      <c r="K138" s="27"/>
      <c r="L138" s="8"/>
      <c r="M138" s="8"/>
    </row>
    <row r="139" spans="11:13" customFormat="1" ht="26.25" customHeight="1" x14ac:dyDescent="0.3">
      <c r="K139" s="27"/>
      <c r="L139" s="8"/>
      <c r="M139" s="8"/>
    </row>
    <row r="140" spans="11:13" customFormat="1" ht="26.25" customHeight="1" x14ac:dyDescent="0.3">
      <c r="K140" s="27"/>
      <c r="L140" s="8"/>
      <c r="M140" s="8"/>
    </row>
    <row r="141" spans="11:13" customFormat="1" ht="26.25" customHeight="1" x14ac:dyDescent="0.3">
      <c r="K141" s="27"/>
      <c r="L141" s="8"/>
      <c r="M141" s="8"/>
    </row>
    <row r="142" spans="11:13" customFormat="1" ht="26.25" customHeight="1" x14ac:dyDescent="0.3">
      <c r="K142" s="27"/>
      <c r="L142" s="8"/>
      <c r="M142" s="8"/>
    </row>
    <row r="143" spans="11:13" customFormat="1" ht="26.25" customHeight="1" x14ac:dyDescent="0.3">
      <c r="K143" s="27"/>
      <c r="L143" s="8"/>
      <c r="M143" s="8"/>
    </row>
    <row r="144" spans="11:13" customFormat="1" ht="26.25" customHeight="1" x14ac:dyDescent="0.3">
      <c r="K144" s="27"/>
      <c r="L144" s="8"/>
      <c r="M144" s="8"/>
    </row>
    <row r="145" spans="11:13" customFormat="1" ht="26.25" customHeight="1" x14ac:dyDescent="0.3">
      <c r="K145" s="27"/>
      <c r="L145" s="8"/>
      <c r="M145" s="8"/>
    </row>
    <row r="146" spans="11:13" customFormat="1" ht="26.25" customHeight="1" x14ac:dyDescent="0.3">
      <c r="K146" s="27"/>
      <c r="L146" s="8"/>
      <c r="M146" s="8"/>
    </row>
    <row r="147" spans="11:13" customFormat="1" ht="26.25" customHeight="1" x14ac:dyDescent="0.3">
      <c r="K147" s="27"/>
      <c r="L147" s="8"/>
      <c r="M147" s="8"/>
    </row>
    <row r="148" spans="11:13" customFormat="1" ht="26.25" customHeight="1" x14ac:dyDescent="0.3">
      <c r="K148" s="27"/>
      <c r="L148" s="8"/>
      <c r="M148" s="8"/>
    </row>
    <row r="149" spans="11:13" customFormat="1" ht="26.25" customHeight="1" x14ac:dyDescent="0.3">
      <c r="K149" s="27"/>
      <c r="L149" s="8"/>
      <c r="M149" s="8"/>
    </row>
    <row r="150" spans="11:13" customFormat="1" ht="26.25" customHeight="1" x14ac:dyDescent="0.3">
      <c r="K150" s="27"/>
      <c r="L150" s="8"/>
      <c r="M150" s="8"/>
    </row>
    <row r="151" spans="11:13" customFormat="1" ht="26.25" customHeight="1" x14ac:dyDescent="0.3">
      <c r="K151" s="27"/>
      <c r="L151" s="8"/>
      <c r="M151" s="8"/>
    </row>
    <row r="152" spans="11:13" customFormat="1" ht="26.25" customHeight="1" x14ac:dyDescent="0.3">
      <c r="K152" s="27"/>
      <c r="L152" s="8"/>
      <c r="M152" s="8"/>
    </row>
    <row r="153" spans="11:13" customFormat="1" ht="26.25" customHeight="1" x14ac:dyDescent="0.3">
      <c r="K153" s="27"/>
      <c r="L153" s="8"/>
      <c r="M153" s="8"/>
    </row>
    <row r="154" spans="11:13" customFormat="1" ht="26.25" customHeight="1" x14ac:dyDescent="0.3">
      <c r="K154" s="27"/>
      <c r="L154" s="8"/>
      <c r="M154" s="8"/>
    </row>
    <row r="155" spans="11:13" customFormat="1" ht="26.25" customHeight="1" x14ac:dyDescent="0.3">
      <c r="K155" s="27"/>
      <c r="L155" s="8"/>
      <c r="M155" s="8"/>
    </row>
    <row r="156" spans="11:13" customFormat="1" ht="26.25" customHeight="1" x14ac:dyDescent="0.3">
      <c r="K156" s="27"/>
      <c r="L156" s="8"/>
      <c r="M156" s="8"/>
    </row>
    <row r="157" spans="11:13" customFormat="1" ht="26.25" customHeight="1" x14ac:dyDescent="0.3">
      <c r="K157" s="27"/>
      <c r="L157" s="8"/>
      <c r="M157" s="8"/>
    </row>
    <row r="158" spans="11:13" customFormat="1" ht="26.25" customHeight="1" x14ac:dyDescent="0.3">
      <c r="K158" s="27"/>
      <c r="L158" s="8"/>
      <c r="M158" s="8"/>
    </row>
    <row r="159" spans="11:13" customFormat="1" ht="26.25" customHeight="1" x14ac:dyDescent="0.3">
      <c r="K159" s="27"/>
      <c r="L159" s="8"/>
      <c r="M159" s="8"/>
    </row>
    <row r="160" spans="11:13" customFormat="1" ht="26.25" customHeight="1" x14ac:dyDescent="0.3">
      <c r="K160" s="27"/>
      <c r="L160" s="8"/>
      <c r="M160" s="8"/>
    </row>
    <row r="161" spans="11:13" customFormat="1" ht="26.25" customHeight="1" x14ac:dyDescent="0.3">
      <c r="K161" s="27"/>
      <c r="L161" s="8"/>
      <c r="M161" s="8"/>
    </row>
    <row r="162" spans="11:13" customFormat="1" ht="26.25" customHeight="1" x14ac:dyDescent="0.3">
      <c r="K162" s="27"/>
      <c r="L162" s="8"/>
      <c r="M162" s="8"/>
    </row>
    <row r="163" spans="11:13" customFormat="1" ht="26.25" customHeight="1" x14ac:dyDescent="0.3">
      <c r="K163" s="27"/>
      <c r="L163" s="8"/>
      <c r="M163" s="8"/>
    </row>
    <row r="164" spans="11:13" customFormat="1" ht="26.25" customHeight="1" x14ac:dyDescent="0.3">
      <c r="K164" s="27"/>
      <c r="L164" s="8"/>
      <c r="M164" s="8"/>
    </row>
    <row r="165" spans="11:13" customFormat="1" ht="26.25" customHeight="1" x14ac:dyDescent="0.3">
      <c r="K165" s="27"/>
      <c r="L165" s="8"/>
      <c r="M165" s="8"/>
    </row>
    <row r="166" spans="11:13" customFormat="1" ht="26.25" customHeight="1" x14ac:dyDescent="0.3">
      <c r="K166" s="27"/>
      <c r="L166" s="8"/>
      <c r="M166" s="8"/>
    </row>
    <row r="167" spans="11:13" customFormat="1" ht="26.25" customHeight="1" x14ac:dyDescent="0.3">
      <c r="K167" s="27"/>
      <c r="L167" s="8"/>
      <c r="M167" s="8"/>
    </row>
    <row r="168" spans="11:13" customFormat="1" ht="26.25" customHeight="1" x14ac:dyDescent="0.3">
      <c r="K168" s="27"/>
      <c r="L168" s="8"/>
      <c r="M168" s="8"/>
    </row>
    <row r="169" spans="11:13" customFormat="1" ht="26.25" customHeight="1" x14ac:dyDescent="0.3">
      <c r="K169" s="27"/>
      <c r="L169" s="8"/>
      <c r="M169" s="8"/>
    </row>
    <row r="170" spans="11:13" customFormat="1" ht="26.25" customHeight="1" x14ac:dyDescent="0.3">
      <c r="K170" s="27"/>
      <c r="L170" s="8"/>
      <c r="M170" s="8"/>
    </row>
    <row r="171" spans="11:13" customFormat="1" ht="26.25" customHeight="1" x14ac:dyDescent="0.3">
      <c r="K171" s="27"/>
      <c r="L171" s="8"/>
      <c r="M171" s="8"/>
    </row>
    <row r="172" spans="11:13" customFormat="1" ht="26.25" customHeight="1" x14ac:dyDescent="0.3">
      <c r="K172" s="27"/>
      <c r="L172" s="8"/>
      <c r="M172" s="8"/>
    </row>
    <row r="173" spans="11:13" customFormat="1" ht="26.25" customHeight="1" x14ac:dyDescent="0.3">
      <c r="K173" s="27"/>
      <c r="L173" s="8"/>
      <c r="M173" s="8"/>
    </row>
    <row r="174" spans="11:13" customFormat="1" ht="26.25" customHeight="1" x14ac:dyDescent="0.3">
      <c r="K174" s="27"/>
      <c r="L174" s="8"/>
      <c r="M174" s="8"/>
    </row>
    <row r="175" spans="11:13" customFormat="1" ht="26.25" customHeight="1" x14ac:dyDescent="0.3">
      <c r="K175" s="27"/>
      <c r="L175" s="8"/>
      <c r="M175" s="8"/>
    </row>
    <row r="176" spans="11:13" customFormat="1" ht="26.25" customHeight="1" x14ac:dyDescent="0.3">
      <c r="K176" s="27"/>
      <c r="L176" s="8"/>
      <c r="M176" s="8"/>
    </row>
    <row r="177" spans="11:13" customFormat="1" ht="26.25" customHeight="1" x14ac:dyDescent="0.3">
      <c r="K177" s="27"/>
      <c r="L177" s="8"/>
      <c r="M177" s="8"/>
    </row>
    <row r="178" spans="11:13" customFormat="1" ht="26.25" customHeight="1" x14ac:dyDescent="0.3">
      <c r="K178" s="27"/>
      <c r="L178" s="8"/>
      <c r="M178" s="8"/>
    </row>
    <row r="179" spans="11:13" customFormat="1" ht="26.25" customHeight="1" x14ac:dyDescent="0.3">
      <c r="K179" s="27"/>
      <c r="L179" s="8"/>
      <c r="M179" s="8"/>
    </row>
    <row r="180" spans="11:13" customFormat="1" ht="26.25" customHeight="1" x14ac:dyDescent="0.3">
      <c r="K180" s="27"/>
      <c r="L180" s="8"/>
      <c r="M180" s="8"/>
    </row>
    <row r="181" spans="11:13" customFormat="1" ht="26.25" customHeight="1" x14ac:dyDescent="0.3">
      <c r="K181" s="27"/>
      <c r="L181" s="8"/>
      <c r="M181" s="8"/>
    </row>
    <row r="182" spans="11:13" customFormat="1" ht="26.25" customHeight="1" x14ac:dyDescent="0.3">
      <c r="K182" s="27"/>
      <c r="L182" s="8"/>
      <c r="M182" s="8"/>
    </row>
    <row r="183" spans="11:13" customFormat="1" ht="26.25" customHeight="1" x14ac:dyDescent="0.3">
      <c r="K183" s="27"/>
      <c r="L183" s="8"/>
      <c r="M183" s="8"/>
    </row>
    <row r="184" spans="11:13" customFormat="1" ht="26.25" customHeight="1" x14ac:dyDescent="0.3">
      <c r="K184" s="27"/>
      <c r="L184" s="8"/>
      <c r="M184" s="8"/>
    </row>
    <row r="185" spans="11:13" customFormat="1" ht="26.25" customHeight="1" x14ac:dyDescent="0.3">
      <c r="K185" s="27"/>
      <c r="L185" s="8"/>
      <c r="M185" s="8"/>
    </row>
    <row r="186" spans="11:13" customFormat="1" ht="26.25" customHeight="1" x14ac:dyDescent="0.3">
      <c r="K186" s="27"/>
      <c r="L186" s="8"/>
      <c r="M186" s="8"/>
    </row>
    <row r="187" spans="11:13" customFormat="1" ht="26.25" customHeight="1" x14ac:dyDescent="0.3">
      <c r="K187" s="27"/>
      <c r="L187" s="8"/>
      <c r="M187" s="8"/>
    </row>
    <row r="188" spans="11:13" customFormat="1" ht="26.25" customHeight="1" x14ac:dyDescent="0.3">
      <c r="K188" s="27"/>
      <c r="L188" s="8"/>
      <c r="M188" s="8"/>
    </row>
    <row r="189" spans="11:13" customFormat="1" ht="26.25" customHeight="1" x14ac:dyDescent="0.3">
      <c r="K189" s="27"/>
      <c r="L189" s="8"/>
      <c r="M189" s="8"/>
    </row>
    <row r="190" spans="11:13" customFormat="1" ht="26.25" customHeight="1" x14ac:dyDescent="0.3">
      <c r="K190" s="27"/>
      <c r="L190" s="8"/>
      <c r="M190" s="8"/>
    </row>
    <row r="191" spans="11:13" customFormat="1" ht="26.25" customHeight="1" x14ac:dyDescent="0.3">
      <c r="K191" s="27"/>
      <c r="L191" s="8"/>
      <c r="M191" s="8"/>
    </row>
    <row r="192" spans="11:13" customFormat="1" ht="26.25" customHeight="1" x14ac:dyDescent="0.3">
      <c r="K192" s="27"/>
      <c r="L192" s="8"/>
      <c r="M192" s="8"/>
    </row>
    <row r="193" spans="11:13" customFormat="1" ht="26.25" customHeight="1" x14ac:dyDescent="0.3">
      <c r="K193" s="27"/>
      <c r="L193" s="8"/>
      <c r="M193" s="8"/>
    </row>
    <row r="194" spans="11:13" customFormat="1" ht="26.25" customHeight="1" x14ac:dyDescent="0.3">
      <c r="K194" s="27"/>
      <c r="L194" s="8"/>
      <c r="M194" s="8"/>
    </row>
    <row r="195" spans="11:13" customFormat="1" ht="26.25" customHeight="1" x14ac:dyDescent="0.3">
      <c r="K195" s="27"/>
      <c r="L195" s="8"/>
      <c r="M195" s="8"/>
    </row>
    <row r="196" spans="11:13" customFormat="1" ht="26.25" customHeight="1" x14ac:dyDescent="0.3">
      <c r="K196" s="27"/>
      <c r="L196" s="8"/>
      <c r="M196" s="8"/>
    </row>
    <row r="197" spans="11:13" customFormat="1" ht="26.25" customHeight="1" x14ac:dyDescent="0.3">
      <c r="K197" s="27"/>
      <c r="L197" s="8"/>
      <c r="M197" s="8"/>
    </row>
    <row r="198" spans="11:13" customFormat="1" ht="26.25" customHeight="1" x14ac:dyDescent="0.3">
      <c r="K198" s="27"/>
      <c r="L198" s="8"/>
      <c r="M198" s="8"/>
    </row>
    <row r="199" spans="11:13" customFormat="1" ht="26.25" customHeight="1" x14ac:dyDescent="0.3">
      <c r="K199" s="27"/>
      <c r="L199" s="8"/>
      <c r="M199" s="8"/>
    </row>
    <row r="200" spans="11:13" customFormat="1" ht="26.25" customHeight="1" x14ac:dyDescent="0.3">
      <c r="K200" s="27"/>
      <c r="L200" s="8"/>
      <c r="M200" s="8"/>
    </row>
    <row r="201" spans="11:13" customFormat="1" ht="26.25" customHeight="1" x14ac:dyDescent="0.3">
      <c r="K201" s="27"/>
      <c r="L201" s="8"/>
      <c r="M201" s="8"/>
    </row>
    <row r="202" spans="11:13" customFormat="1" ht="26.25" customHeight="1" x14ac:dyDescent="0.3">
      <c r="K202" s="27"/>
      <c r="L202" s="8"/>
      <c r="M202" s="8"/>
    </row>
    <row r="203" spans="11:13" customFormat="1" ht="26.25" customHeight="1" x14ac:dyDescent="0.3">
      <c r="K203" s="27"/>
      <c r="L203" s="8"/>
      <c r="M203" s="8"/>
    </row>
    <row r="204" spans="11:13" customFormat="1" ht="26.25" customHeight="1" x14ac:dyDescent="0.3">
      <c r="K204" s="27"/>
      <c r="L204" s="8"/>
      <c r="M204" s="8"/>
    </row>
    <row r="205" spans="11:13" customFormat="1" ht="26.25" customHeight="1" x14ac:dyDescent="0.3">
      <c r="K205" s="27"/>
      <c r="L205" s="8"/>
      <c r="M205" s="8"/>
    </row>
    <row r="206" spans="11:13" customFormat="1" ht="26.25" customHeight="1" x14ac:dyDescent="0.3">
      <c r="K206" s="27"/>
      <c r="L206" s="8"/>
      <c r="M206" s="8"/>
    </row>
    <row r="207" spans="11:13" customFormat="1" ht="26.25" customHeight="1" x14ac:dyDescent="0.3">
      <c r="K207" s="27"/>
      <c r="L207" s="8"/>
      <c r="M207" s="8"/>
    </row>
    <row r="208" spans="11:13" customFormat="1" ht="26.25" customHeight="1" x14ac:dyDescent="0.3">
      <c r="K208" s="27"/>
      <c r="L208" s="8"/>
      <c r="M208" s="8"/>
    </row>
    <row r="209" spans="11:13" customFormat="1" ht="26.25" customHeight="1" x14ac:dyDescent="0.3">
      <c r="K209" s="27"/>
      <c r="L209" s="8"/>
      <c r="M209" s="8"/>
    </row>
    <row r="210" spans="11:13" customFormat="1" ht="26.25" customHeight="1" x14ac:dyDescent="0.3">
      <c r="K210" s="27"/>
      <c r="L210" s="8"/>
      <c r="M210" s="8"/>
    </row>
    <row r="211" spans="11:13" customFormat="1" ht="26.25" customHeight="1" x14ac:dyDescent="0.3">
      <c r="K211" s="27"/>
      <c r="L211" s="8"/>
      <c r="M211" s="8"/>
    </row>
    <row r="212" spans="11:13" customFormat="1" ht="26.25" customHeight="1" x14ac:dyDescent="0.3">
      <c r="K212" s="27"/>
      <c r="L212" s="8"/>
      <c r="M212" s="8"/>
    </row>
    <row r="213" spans="11:13" customFormat="1" ht="26.25" customHeight="1" x14ac:dyDescent="0.3">
      <c r="K213" s="27"/>
      <c r="L213" s="8"/>
      <c r="M213" s="8"/>
    </row>
    <row r="214" spans="11:13" customFormat="1" ht="26.25" customHeight="1" x14ac:dyDescent="0.3">
      <c r="K214" s="27"/>
      <c r="L214" s="8"/>
      <c r="M214" s="8"/>
    </row>
    <row r="215" spans="11:13" customFormat="1" ht="26.25" customHeight="1" x14ac:dyDescent="0.3">
      <c r="K215" s="27"/>
      <c r="L215" s="8"/>
      <c r="M215" s="8"/>
    </row>
    <row r="216" spans="11:13" customFormat="1" ht="26.25" customHeight="1" x14ac:dyDescent="0.3">
      <c r="K216" s="27"/>
      <c r="L216" s="8"/>
      <c r="M216" s="8"/>
    </row>
    <row r="217" spans="11:13" customFormat="1" ht="26.25" customHeight="1" x14ac:dyDescent="0.3">
      <c r="K217" s="27"/>
      <c r="L217" s="8"/>
      <c r="M217" s="8"/>
    </row>
    <row r="218" spans="11:13" customFormat="1" ht="26.25" customHeight="1" x14ac:dyDescent="0.3">
      <c r="K218" s="27"/>
      <c r="L218" s="8"/>
      <c r="M218" s="8"/>
    </row>
    <row r="219" spans="11:13" customFormat="1" ht="26.25" customHeight="1" x14ac:dyDescent="0.3">
      <c r="K219" s="27"/>
      <c r="L219" s="8"/>
      <c r="M219" s="8"/>
    </row>
    <row r="220" spans="11:13" customFormat="1" ht="26.25" customHeight="1" x14ac:dyDescent="0.3">
      <c r="K220" s="27"/>
      <c r="L220" s="8"/>
      <c r="M220" s="8"/>
    </row>
    <row r="221" spans="11:13" customFormat="1" ht="26.25" customHeight="1" x14ac:dyDescent="0.3">
      <c r="K221" s="27"/>
      <c r="L221" s="8"/>
      <c r="M221" s="8"/>
    </row>
    <row r="222" spans="11:13" customFormat="1" ht="26.25" customHeight="1" x14ac:dyDescent="0.3">
      <c r="K222" s="27"/>
      <c r="L222" s="8"/>
      <c r="M222" s="8"/>
    </row>
    <row r="223" spans="11:13" customFormat="1" ht="26.25" customHeight="1" x14ac:dyDescent="0.3">
      <c r="K223" s="27"/>
      <c r="L223" s="8"/>
      <c r="M223" s="8"/>
    </row>
    <row r="224" spans="11:13" customFormat="1" ht="26.25" customHeight="1" x14ac:dyDescent="0.3">
      <c r="K224" s="27"/>
      <c r="L224" s="8"/>
      <c r="M224" s="8"/>
    </row>
    <row r="225" spans="11:13" customFormat="1" ht="26.25" customHeight="1" x14ac:dyDescent="0.3">
      <c r="K225" s="27"/>
      <c r="L225" s="8"/>
      <c r="M225" s="8"/>
    </row>
    <row r="226" spans="11:13" customFormat="1" ht="26.25" customHeight="1" x14ac:dyDescent="0.3">
      <c r="K226" s="27"/>
      <c r="L226" s="8"/>
      <c r="M226" s="8"/>
    </row>
    <row r="227" spans="11:13" customFormat="1" ht="26.25" customHeight="1" x14ac:dyDescent="0.3">
      <c r="K227" s="27"/>
      <c r="L227" s="8"/>
      <c r="M227" s="8"/>
    </row>
    <row r="228" spans="11:13" customFormat="1" ht="26.25" customHeight="1" x14ac:dyDescent="0.3">
      <c r="K228" s="27"/>
      <c r="L228" s="8"/>
      <c r="M228" s="8"/>
    </row>
    <row r="229" spans="11:13" customFormat="1" ht="26.25" customHeight="1" x14ac:dyDescent="0.3">
      <c r="K229" s="27"/>
      <c r="L229" s="8"/>
      <c r="M229" s="8"/>
    </row>
    <row r="230" spans="11:13" customFormat="1" ht="26.25" customHeight="1" x14ac:dyDescent="0.3">
      <c r="K230" s="27"/>
      <c r="L230" s="8"/>
      <c r="M230" s="8"/>
    </row>
    <row r="231" spans="11:13" customFormat="1" ht="26.25" customHeight="1" x14ac:dyDescent="0.3">
      <c r="K231" s="27"/>
      <c r="L231" s="8"/>
      <c r="M231" s="8"/>
    </row>
    <row r="232" spans="11:13" customFormat="1" ht="26.25" customHeight="1" x14ac:dyDescent="0.3">
      <c r="K232" s="27"/>
      <c r="L232" s="8"/>
      <c r="M232" s="8"/>
    </row>
    <row r="233" spans="11:13" customFormat="1" ht="26.25" customHeight="1" x14ac:dyDescent="0.3">
      <c r="K233" s="27"/>
      <c r="L233" s="8"/>
      <c r="M233" s="8"/>
    </row>
    <row r="234" spans="11:13" customFormat="1" ht="26.25" customHeight="1" x14ac:dyDescent="0.3">
      <c r="K234" s="27"/>
      <c r="L234" s="8"/>
      <c r="M234" s="8"/>
    </row>
    <row r="235" spans="11:13" customFormat="1" ht="26.25" customHeight="1" x14ac:dyDescent="0.3">
      <c r="K235" s="27"/>
      <c r="L235" s="8"/>
      <c r="M235" s="8"/>
    </row>
    <row r="236" spans="11:13" customFormat="1" ht="26.25" customHeight="1" x14ac:dyDescent="0.3">
      <c r="K236" s="27"/>
      <c r="L236" s="8"/>
      <c r="M236" s="8"/>
    </row>
    <row r="237" spans="11:13" customFormat="1" ht="26.25" customHeight="1" x14ac:dyDescent="0.3">
      <c r="K237" s="27"/>
      <c r="L237" s="8"/>
      <c r="M237" s="8"/>
    </row>
    <row r="238" spans="11:13" customFormat="1" ht="26.25" customHeight="1" x14ac:dyDescent="0.3">
      <c r="K238" s="27"/>
      <c r="L238" s="8"/>
      <c r="M238" s="8"/>
    </row>
    <row r="239" spans="11:13" customFormat="1" ht="26.25" customHeight="1" x14ac:dyDescent="0.3">
      <c r="K239" s="27"/>
      <c r="L239" s="8"/>
      <c r="M239" s="8"/>
    </row>
    <row r="240" spans="11:13" customFormat="1" ht="26.25" customHeight="1" x14ac:dyDescent="0.3">
      <c r="K240" s="27"/>
      <c r="L240" s="8"/>
      <c r="M240" s="8"/>
    </row>
    <row r="241" spans="11:13" customFormat="1" ht="26.25" customHeight="1" x14ac:dyDescent="0.3">
      <c r="K241" s="27"/>
      <c r="L241" s="8"/>
      <c r="M241" s="8"/>
    </row>
    <row r="242" spans="11:13" customFormat="1" ht="26.25" customHeight="1" x14ac:dyDescent="0.3">
      <c r="K242" s="27"/>
      <c r="L242" s="8"/>
      <c r="M242" s="8"/>
    </row>
    <row r="243" spans="11:13" customFormat="1" ht="26.25" customHeight="1" x14ac:dyDescent="0.3">
      <c r="K243" s="27"/>
      <c r="L243" s="8"/>
      <c r="M243" s="8"/>
    </row>
    <row r="244" spans="11:13" customFormat="1" ht="26.25" customHeight="1" x14ac:dyDescent="0.3">
      <c r="K244" s="27"/>
      <c r="L244" s="8"/>
      <c r="M244" s="8"/>
    </row>
    <row r="245" spans="11:13" customFormat="1" ht="26.25" customHeight="1" x14ac:dyDescent="0.3">
      <c r="K245" s="27"/>
      <c r="L245" s="8"/>
      <c r="M245" s="8"/>
    </row>
    <row r="246" spans="11:13" customFormat="1" ht="26.25" customHeight="1" x14ac:dyDescent="0.3">
      <c r="K246" s="27"/>
      <c r="L246" s="8"/>
      <c r="M246" s="8"/>
    </row>
    <row r="247" spans="11:13" customFormat="1" ht="26.25" customHeight="1" x14ac:dyDescent="0.3">
      <c r="K247" s="27"/>
      <c r="L247" s="8"/>
      <c r="M247" s="8"/>
    </row>
    <row r="248" spans="11:13" customFormat="1" ht="26.25" customHeight="1" x14ac:dyDescent="0.3">
      <c r="K248" s="27"/>
      <c r="L248" s="8"/>
      <c r="M248" s="8"/>
    </row>
    <row r="249" spans="11:13" customFormat="1" ht="26.25" customHeight="1" x14ac:dyDescent="0.3">
      <c r="K249" s="27"/>
      <c r="L249" s="8"/>
      <c r="M249" s="8"/>
    </row>
    <row r="250" spans="11:13" customFormat="1" ht="26.25" customHeight="1" x14ac:dyDescent="0.3">
      <c r="K250" s="27"/>
      <c r="L250" s="8"/>
      <c r="M250" s="8"/>
    </row>
    <row r="251" spans="11:13" customFormat="1" ht="26.25" customHeight="1" x14ac:dyDescent="0.3">
      <c r="K251" s="27"/>
      <c r="L251" s="8"/>
      <c r="M251" s="8"/>
    </row>
    <row r="252" spans="11:13" customFormat="1" ht="26.25" customHeight="1" x14ac:dyDescent="0.3">
      <c r="K252" s="27"/>
      <c r="L252" s="8"/>
      <c r="M252" s="8"/>
    </row>
    <row r="253" spans="11:13" customFormat="1" ht="26.25" customHeight="1" x14ac:dyDescent="0.3">
      <c r="K253" s="27"/>
      <c r="L253" s="8"/>
      <c r="M253" s="8"/>
    </row>
    <row r="254" spans="11:13" customFormat="1" ht="26.25" customHeight="1" x14ac:dyDescent="0.3">
      <c r="K254" s="27"/>
      <c r="L254" s="8"/>
      <c r="M254" s="8"/>
    </row>
    <row r="255" spans="11:13" customFormat="1" ht="26.25" customHeight="1" x14ac:dyDescent="0.3">
      <c r="K255" s="27"/>
      <c r="L255" s="8"/>
      <c r="M255" s="8"/>
    </row>
    <row r="256" spans="11:13" customFormat="1" ht="26.25" customHeight="1" x14ac:dyDescent="0.3">
      <c r="K256" s="27"/>
      <c r="L256" s="8"/>
      <c r="M256" s="8"/>
    </row>
    <row r="257" spans="11:13" customFormat="1" ht="26.25" customHeight="1" x14ac:dyDescent="0.3">
      <c r="K257" s="27"/>
      <c r="L257" s="8"/>
      <c r="M257" s="8"/>
    </row>
    <row r="258" spans="11:13" customFormat="1" ht="26.25" customHeight="1" x14ac:dyDescent="0.3">
      <c r="K258" s="27"/>
      <c r="L258" s="8"/>
      <c r="M258" s="8"/>
    </row>
    <row r="259" spans="11:13" customFormat="1" ht="26.25" customHeight="1" x14ac:dyDescent="0.3">
      <c r="K259" s="27"/>
      <c r="L259" s="8"/>
      <c r="M259" s="8"/>
    </row>
    <row r="260" spans="11:13" customFormat="1" ht="26.25" customHeight="1" x14ac:dyDescent="0.3">
      <c r="K260" s="27"/>
      <c r="L260" s="8"/>
      <c r="M260" s="8"/>
    </row>
    <row r="261" spans="11:13" customFormat="1" ht="26.25" customHeight="1" x14ac:dyDescent="0.3">
      <c r="K261" s="27"/>
      <c r="L261" s="8"/>
      <c r="M261" s="8"/>
    </row>
    <row r="262" spans="11:13" customFormat="1" ht="26.25" customHeight="1" x14ac:dyDescent="0.3">
      <c r="K262" s="27"/>
      <c r="L262" s="8"/>
      <c r="M262" s="8"/>
    </row>
    <row r="263" spans="11:13" customFormat="1" ht="26.25" customHeight="1" x14ac:dyDescent="0.3">
      <c r="K263" s="27"/>
      <c r="L263" s="8"/>
      <c r="M263" s="8"/>
    </row>
    <row r="264" spans="11:13" customFormat="1" ht="26.25" customHeight="1" x14ac:dyDescent="0.3">
      <c r="K264" s="27"/>
      <c r="L264" s="8"/>
      <c r="M264" s="8"/>
    </row>
    <row r="265" spans="11:13" customFormat="1" ht="26.25" customHeight="1" x14ac:dyDescent="0.3">
      <c r="K265" s="27"/>
      <c r="L265" s="8"/>
      <c r="M265" s="8"/>
    </row>
    <row r="266" spans="11:13" customFormat="1" ht="26.25" customHeight="1" x14ac:dyDescent="0.3">
      <c r="K266" s="27"/>
      <c r="L266" s="8"/>
      <c r="M266" s="8"/>
    </row>
    <row r="267" spans="11:13" customFormat="1" ht="26.25" customHeight="1" x14ac:dyDescent="0.3">
      <c r="K267" s="27"/>
      <c r="L267" s="8"/>
      <c r="M267" s="8"/>
    </row>
    <row r="268" spans="11:13" customFormat="1" ht="26.25" customHeight="1" x14ac:dyDescent="0.3">
      <c r="K268" s="27"/>
      <c r="L268" s="8"/>
      <c r="M268" s="8"/>
    </row>
    <row r="269" spans="11:13" customFormat="1" ht="26.25" customHeight="1" x14ac:dyDescent="0.3">
      <c r="K269" s="27"/>
      <c r="L269" s="8"/>
      <c r="M269" s="8"/>
    </row>
    <row r="270" spans="11:13" customFormat="1" ht="26.25" customHeight="1" x14ac:dyDescent="0.3">
      <c r="K270" s="27"/>
      <c r="L270" s="8"/>
      <c r="M270" s="8"/>
    </row>
    <row r="271" spans="11:13" customFormat="1" ht="26.25" customHeight="1" x14ac:dyDescent="0.3">
      <c r="K271" s="27"/>
      <c r="L271" s="8"/>
      <c r="M271" s="8"/>
    </row>
    <row r="272" spans="11:13" customFormat="1" ht="26.25" customHeight="1" x14ac:dyDescent="0.3">
      <c r="K272" s="27"/>
      <c r="L272" s="8"/>
      <c r="M272" s="8"/>
    </row>
    <row r="273" spans="11:13" customFormat="1" ht="26.25" customHeight="1" x14ac:dyDescent="0.3">
      <c r="K273" s="27"/>
      <c r="L273" s="8"/>
      <c r="M273" s="8"/>
    </row>
    <row r="274" spans="11:13" customFormat="1" ht="26.25" customHeight="1" x14ac:dyDescent="0.3">
      <c r="K274" s="27"/>
      <c r="L274" s="8"/>
      <c r="M274" s="8"/>
    </row>
    <row r="275" spans="11:13" customFormat="1" ht="26.25" customHeight="1" x14ac:dyDescent="0.3">
      <c r="K275" s="27"/>
      <c r="L275" s="8"/>
      <c r="M275" s="8"/>
    </row>
    <row r="276" spans="11:13" customFormat="1" ht="26.25" customHeight="1" x14ac:dyDescent="0.3">
      <c r="K276" s="27"/>
      <c r="L276" s="8"/>
      <c r="M276" s="8"/>
    </row>
    <row r="277" spans="11:13" customFormat="1" ht="26.25" customHeight="1" x14ac:dyDescent="0.3">
      <c r="K277" s="27"/>
      <c r="L277" s="8"/>
      <c r="M277" s="8"/>
    </row>
    <row r="278" spans="11:13" customFormat="1" ht="26.25" customHeight="1" x14ac:dyDescent="0.3">
      <c r="K278" s="27"/>
      <c r="L278" s="8"/>
      <c r="M278" s="8"/>
    </row>
    <row r="279" spans="11:13" customFormat="1" ht="26.25" customHeight="1" x14ac:dyDescent="0.3">
      <c r="K279" s="27"/>
      <c r="L279" s="8"/>
      <c r="M279" s="8"/>
    </row>
    <row r="280" spans="11:13" customFormat="1" ht="26.25" customHeight="1" x14ac:dyDescent="0.3">
      <c r="K280" s="27"/>
      <c r="L280" s="8"/>
      <c r="M280" s="8"/>
    </row>
    <row r="281" spans="11:13" customFormat="1" ht="26.25" customHeight="1" x14ac:dyDescent="0.3">
      <c r="K281" s="27"/>
      <c r="L281" s="8"/>
      <c r="M281" s="8"/>
    </row>
    <row r="282" spans="11:13" customFormat="1" ht="26.25" customHeight="1" x14ac:dyDescent="0.3">
      <c r="K282" s="27"/>
      <c r="L282" s="8"/>
      <c r="M282" s="8"/>
    </row>
    <row r="283" spans="11:13" customFormat="1" ht="26.25" customHeight="1" x14ac:dyDescent="0.3">
      <c r="K283" s="27"/>
      <c r="L283" s="8"/>
      <c r="M283" s="8"/>
    </row>
    <row r="284" spans="11:13" customFormat="1" ht="26.25" customHeight="1" x14ac:dyDescent="0.3">
      <c r="K284" s="27"/>
      <c r="L284" s="8"/>
      <c r="M284" s="8"/>
    </row>
    <row r="285" spans="11:13" customFormat="1" ht="26.25" customHeight="1" x14ac:dyDescent="0.3">
      <c r="K285" s="27"/>
      <c r="L285" s="8"/>
      <c r="M285" s="8"/>
    </row>
    <row r="286" spans="11:13" customFormat="1" ht="26.25" customHeight="1" x14ac:dyDescent="0.3">
      <c r="K286" s="27"/>
      <c r="L286" s="8"/>
      <c r="M286" s="8"/>
    </row>
    <row r="287" spans="11:13" customFormat="1" ht="26.25" customHeight="1" x14ac:dyDescent="0.3">
      <c r="K287" s="27"/>
      <c r="L287" s="8"/>
      <c r="M287" s="8"/>
    </row>
    <row r="288" spans="11:13" customFormat="1" ht="26.25" customHeight="1" x14ac:dyDescent="0.3">
      <c r="K288" s="27"/>
      <c r="L288" s="8"/>
      <c r="M288" s="8"/>
    </row>
    <row r="289" spans="11:13" customFormat="1" ht="26.25" customHeight="1" x14ac:dyDescent="0.3">
      <c r="K289" s="27"/>
      <c r="L289" s="8"/>
      <c r="M289" s="8"/>
    </row>
    <row r="290" spans="11:13" customFormat="1" ht="26.25" customHeight="1" x14ac:dyDescent="0.3">
      <c r="K290" s="27"/>
      <c r="L290" s="8"/>
      <c r="M290" s="8"/>
    </row>
    <row r="291" spans="11:13" customFormat="1" ht="26.25" customHeight="1" x14ac:dyDescent="0.3">
      <c r="K291" s="27"/>
      <c r="L291" s="8"/>
      <c r="M291" s="8"/>
    </row>
    <row r="292" spans="11:13" customFormat="1" ht="26.25" customHeight="1" x14ac:dyDescent="0.3">
      <c r="K292" s="27"/>
      <c r="L292" s="8"/>
      <c r="M292" s="8"/>
    </row>
    <row r="293" spans="11:13" customFormat="1" ht="26.25" customHeight="1" x14ac:dyDescent="0.3">
      <c r="K293" s="27"/>
      <c r="L293" s="8"/>
      <c r="M293" s="8"/>
    </row>
    <row r="294" spans="11:13" customFormat="1" ht="26.25" customHeight="1" x14ac:dyDescent="0.3">
      <c r="K294" s="27"/>
      <c r="L294" s="8"/>
      <c r="M294" s="8"/>
    </row>
  </sheetData>
  <protectedRanges>
    <protectedRange sqref="K1 J11:J16" name="Aralık1"/>
  </protectedRanges>
  <mergeCells count="8">
    <mergeCell ref="A15:I15"/>
    <mergeCell ref="A16:I16"/>
    <mergeCell ref="A1:J1"/>
    <mergeCell ref="A10:J10"/>
    <mergeCell ref="A11:I11"/>
    <mergeCell ref="A12:I12"/>
    <mergeCell ref="A13:I13"/>
    <mergeCell ref="A14:I14"/>
  </mergeCells>
  <conditionalFormatting sqref="K11:K16">
    <cfRule type="containsText" dxfId="5" priority="1" operator="containsText" text="T">
      <formula>NOT(ISERROR(SEARCH("T",K11)))</formula>
    </cfRule>
    <cfRule type="containsText" dxfId="4" priority="2" operator="containsText" text="R">
      <formula>NOT(ISERROR(SEARCH("R",K11)))</formula>
    </cfRule>
  </conditionalFormatting>
  <conditionalFormatting sqref="M11:M16">
    <cfRule type="expression" dxfId="3" priority="5">
      <formula>$K$1=1</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19"/>
  <sheetViews>
    <sheetView showGridLines="0" workbookViewId="0">
      <selection activeCell="L11" sqref="L11"/>
    </sheetView>
  </sheetViews>
  <sheetFormatPr defaultColWidth="9.109375" defaultRowHeight="27.6" customHeight="1" x14ac:dyDescent="0.3"/>
  <cols>
    <col min="10" max="10" width="29" customWidth="1"/>
    <col min="11" max="11" width="9.109375" style="3"/>
    <col min="12" max="12" width="9.109375" style="4" customWidth="1"/>
    <col min="13" max="13" width="9.109375" style="4"/>
  </cols>
  <sheetData>
    <row r="1" spans="1:19" ht="27.6" customHeight="1" thickBot="1" x14ac:dyDescent="0.35">
      <c r="A1" s="57" t="s">
        <v>40</v>
      </c>
      <c r="B1" s="58"/>
      <c r="C1" s="58"/>
      <c r="D1" s="58"/>
      <c r="E1" s="58"/>
      <c r="F1" s="58"/>
      <c r="G1" s="58"/>
      <c r="H1" s="58"/>
      <c r="I1" s="58"/>
      <c r="J1" s="59"/>
      <c r="K1" s="31"/>
      <c r="O1" s="32"/>
    </row>
    <row r="2" spans="1:19" ht="27.6" customHeight="1" thickBot="1" x14ac:dyDescent="0.35"/>
    <row r="3" spans="1:19" s="5" customFormat="1" ht="27.6" customHeight="1" x14ac:dyDescent="0.3">
      <c r="A3" s="15" t="s">
        <v>0</v>
      </c>
      <c r="B3" s="16" t="s">
        <v>1</v>
      </c>
      <c r="C3" s="16" t="s">
        <v>2</v>
      </c>
      <c r="D3" s="17" t="s">
        <v>3</v>
      </c>
      <c r="E3" s="16" t="s">
        <v>4</v>
      </c>
      <c r="F3" s="17" t="s">
        <v>5</v>
      </c>
      <c r="G3" s="16" t="s">
        <v>23</v>
      </c>
      <c r="I3" s="33"/>
      <c r="J3" s="43" t="s">
        <v>34</v>
      </c>
      <c r="K3" s="44"/>
      <c r="L3" s="44" t="s">
        <v>41</v>
      </c>
      <c r="M3" s="6"/>
    </row>
    <row r="4" spans="1:19" s="5" customFormat="1" ht="27.6" customHeight="1" x14ac:dyDescent="0.3">
      <c r="A4" s="19" t="s">
        <v>12</v>
      </c>
      <c r="B4" s="13" t="s">
        <v>9</v>
      </c>
      <c r="C4" s="13" t="s">
        <v>15</v>
      </c>
      <c r="D4" s="13" t="s">
        <v>17</v>
      </c>
      <c r="E4" s="13">
        <v>25</v>
      </c>
      <c r="F4" s="13" t="s">
        <v>20</v>
      </c>
      <c r="G4" s="13">
        <v>1000</v>
      </c>
      <c r="I4" s="33"/>
      <c r="J4" s="44" t="s">
        <v>39</v>
      </c>
      <c r="K4" s="44"/>
      <c r="L4" s="44" t="s">
        <v>42</v>
      </c>
      <c r="M4" s="33"/>
      <c r="N4" s="33"/>
      <c r="O4" s="33"/>
      <c r="P4" s="33"/>
      <c r="Q4" s="33"/>
      <c r="R4" s="33"/>
      <c r="S4" s="33"/>
    </row>
    <row r="5" spans="1:19" ht="27.6" customHeight="1" x14ac:dyDescent="0.3">
      <c r="A5" s="21" t="s">
        <v>10</v>
      </c>
      <c r="B5" s="14" t="s">
        <v>11</v>
      </c>
      <c r="C5" s="14" t="s">
        <v>15</v>
      </c>
      <c r="D5" s="14" t="s">
        <v>18</v>
      </c>
      <c r="E5" s="14">
        <v>15</v>
      </c>
      <c r="F5" s="14">
        <v>0</v>
      </c>
      <c r="G5" s="14">
        <v>1500</v>
      </c>
      <c r="I5" s="37"/>
      <c r="K5" s="37"/>
      <c r="L5"/>
      <c r="M5" s="38"/>
      <c r="N5" s="38"/>
      <c r="O5" s="38"/>
      <c r="P5" s="38"/>
      <c r="Q5" s="38"/>
      <c r="R5" s="38"/>
      <c r="S5" s="38"/>
    </row>
    <row r="6" spans="1:19" ht="27.6" customHeight="1" x14ac:dyDescent="0.3">
      <c r="A6" s="19" t="s">
        <v>6</v>
      </c>
      <c r="B6" s="13" t="s">
        <v>13</v>
      </c>
      <c r="C6" s="13" t="s">
        <v>16</v>
      </c>
      <c r="D6" s="13" t="s">
        <v>19</v>
      </c>
      <c r="E6" s="13">
        <v>36</v>
      </c>
      <c r="F6" s="13">
        <v>0</v>
      </c>
      <c r="G6" s="13">
        <v>2000</v>
      </c>
      <c r="I6" s="39"/>
      <c r="K6" s="39"/>
      <c r="L6"/>
      <c r="M6" s="42"/>
      <c r="N6" s="42"/>
      <c r="O6" s="42"/>
      <c r="P6" s="42"/>
      <c r="Q6" s="42"/>
      <c r="R6" s="42"/>
      <c r="S6" s="42"/>
    </row>
    <row r="7" spans="1:19" ht="27.6" customHeight="1" x14ac:dyDescent="0.3">
      <c r="A7" s="21" t="s">
        <v>7</v>
      </c>
      <c r="B7" s="14" t="s">
        <v>14</v>
      </c>
      <c r="C7" s="14" t="s">
        <v>15</v>
      </c>
      <c r="D7" s="14" t="s">
        <v>17</v>
      </c>
      <c r="E7" s="14">
        <v>41</v>
      </c>
      <c r="F7" s="14">
        <v>0</v>
      </c>
      <c r="G7" s="14">
        <v>2500</v>
      </c>
      <c r="I7" s="40"/>
      <c r="K7" s="40"/>
      <c r="L7"/>
      <c r="M7" s="42"/>
      <c r="N7" s="42"/>
      <c r="O7" s="42"/>
      <c r="P7" s="42"/>
      <c r="Q7" s="42"/>
      <c r="R7" s="42"/>
      <c r="S7" s="42"/>
    </row>
    <row r="8" spans="1:19" ht="27.6" customHeight="1" thickBot="1" x14ac:dyDescent="0.35">
      <c r="A8" s="23" t="s">
        <v>8</v>
      </c>
      <c r="B8" s="24" t="s">
        <v>9</v>
      </c>
      <c r="C8" s="24" t="s">
        <v>16</v>
      </c>
      <c r="D8" s="24" t="s">
        <v>18</v>
      </c>
      <c r="E8" s="24">
        <v>50</v>
      </c>
      <c r="F8" s="24" t="s">
        <v>20</v>
      </c>
      <c r="G8" s="24">
        <v>3000</v>
      </c>
      <c r="I8" s="41"/>
      <c r="L8"/>
    </row>
    <row r="9" spans="1:19" ht="27.6" customHeight="1" thickBot="1" x14ac:dyDescent="0.35">
      <c r="L9" s="35"/>
    </row>
    <row r="10" spans="1:19" ht="27.6" customHeight="1" x14ac:dyDescent="0.3">
      <c r="A10" s="60" t="s">
        <v>22</v>
      </c>
      <c r="B10" s="61"/>
      <c r="C10" s="61"/>
      <c r="D10" s="61"/>
      <c r="E10" s="61"/>
      <c r="F10" s="61"/>
      <c r="G10" s="61"/>
      <c r="H10" s="61"/>
      <c r="I10" s="61"/>
      <c r="J10" s="62"/>
      <c r="L10"/>
    </row>
    <row r="11" spans="1:19" ht="27.6" customHeight="1" x14ac:dyDescent="0.3">
      <c r="A11" s="63" t="s">
        <v>35</v>
      </c>
      <c r="B11" s="64"/>
      <c r="C11" s="64"/>
      <c r="D11" s="64"/>
      <c r="E11" s="64"/>
      <c r="F11" s="64"/>
      <c r="G11" s="64"/>
      <c r="H11" s="64"/>
      <c r="I11" s="64"/>
      <c r="J11" s="12"/>
      <c r="K11" s="36" t="str">
        <f t="shared" ref="K11:K16" si="0">IF(J11="","",IF(L11=J11,"Doğru","Yanlış"))</f>
        <v/>
      </c>
      <c r="L11" s="45" t="str">
        <f>CONCATENATE(A5," ",B5)</f>
        <v>Doruk Köse</v>
      </c>
      <c r="M11" s="45" t="s">
        <v>28</v>
      </c>
    </row>
    <row r="12" spans="1:19" ht="27.6" customHeight="1" x14ac:dyDescent="0.3">
      <c r="A12" s="49" t="s">
        <v>36</v>
      </c>
      <c r="B12" s="50"/>
      <c r="C12" s="50"/>
      <c r="D12" s="50"/>
      <c r="E12" s="50"/>
      <c r="F12" s="50"/>
      <c r="G12" s="50"/>
      <c r="H12" s="50"/>
      <c r="I12" s="50"/>
      <c r="J12" s="2"/>
      <c r="K12" s="36" t="str">
        <f t="shared" si="0"/>
        <v/>
      </c>
      <c r="L12" s="45" t="str">
        <f>CONCATENATE("Benim adım ",A7," ",E7," yaşındayım.")</f>
        <v>Benim adım Ahmet 41 yaşındayım.</v>
      </c>
      <c r="M12" s="45" t="s">
        <v>29</v>
      </c>
    </row>
    <row r="13" spans="1:19" ht="27.6" customHeight="1" x14ac:dyDescent="0.3">
      <c r="A13" s="65" t="s">
        <v>37</v>
      </c>
      <c r="B13" s="66"/>
      <c r="C13" s="66"/>
      <c r="D13" s="66"/>
      <c r="E13" s="66"/>
      <c r="F13" s="66"/>
      <c r="G13" s="66"/>
      <c r="H13" s="66"/>
      <c r="I13" s="66"/>
      <c r="J13" s="2"/>
      <c r="K13" s="36" t="str">
        <f t="shared" si="0"/>
        <v/>
      </c>
      <c r="L13" s="45" t="str">
        <f>CONCATENATE(A6," ",G6," TL kazanıyor.")</f>
        <v>Ayşe 2000 TL kazanıyor.</v>
      </c>
      <c r="M13" s="45" t="s">
        <v>30</v>
      </c>
    </row>
    <row r="14" spans="1:19" ht="27.6" customHeight="1" x14ac:dyDescent="0.3">
      <c r="A14" s="49" t="s">
        <v>38</v>
      </c>
      <c r="B14" s="50"/>
      <c r="C14" s="50"/>
      <c r="D14" s="50"/>
      <c r="E14" s="50"/>
      <c r="F14" s="50"/>
      <c r="G14" s="50"/>
      <c r="H14" s="50"/>
      <c r="I14" s="50"/>
      <c r="J14" s="2"/>
      <c r="K14" s="36" t="str">
        <f t="shared" si="0"/>
        <v/>
      </c>
      <c r="L14" s="45" t="str">
        <f>CONCATENATE(A7," ",B7,"'ın kan grubu ",F7)</f>
        <v>Ahmet Taş'ın kan grubu 0</v>
      </c>
      <c r="M14" s="45" t="s">
        <v>31</v>
      </c>
    </row>
    <row r="15" spans="1:19" ht="27.6" customHeight="1" x14ac:dyDescent="0.3">
      <c r="A15" s="63" t="s">
        <v>43</v>
      </c>
      <c r="B15" s="64"/>
      <c r="C15" s="64"/>
      <c r="D15" s="64"/>
      <c r="E15" s="64"/>
      <c r="F15" s="64"/>
      <c r="G15" s="64"/>
      <c r="H15" s="64"/>
      <c r="I15" s="64"/>
      <c r="J15" s="2"/>
      <c r="K15" s="36" t="str">
        <f t="shared" si="0"/>
        <v/>
      </c>
      <c r="L15" s="45" t="str">
        <f>CONCATENATE(A8," ",B8," ",D8," doğumlu ve ",G8," TL kazanıyor.")</f>
        <v>Meral Kaya İzmir doğumlu ve 3000 TL kazanıyor.</v>
      </c>
      <c r="M15" s="45" t="s">
        <v>32</v>
      </c>
    </row>
    <row r="16" spans="1:19" ht="27.6" customHeight="1" x14ac:dyDescent="0.3">
      <c r="A16" s="79" t="s">
        <v>44</v>
      </c>
      <c r="B16" s="80"/>
      <c r="C16" s="80"/>
      <c r="D16" s="80"/>
      <c r="E16" s="80"/>
      <c r="F16" s="80"/>
      <c r="G16" s="80"/>
      <c r="H16" s="80"/>
      <c r="I16" s="80"/>
      <c r="J16" s="2"/>
      <c r="K16" s="36" t="str">
        <f t="shared" si="0"/>
        <v/>
      </c>
      <c r="L16" s="45" t="str">
        <f>CONCATENATE(LEFT(A6,1),". ",B6)</f>
        <v>A. Yılmaz</v>
      </c>
      <c r="M16" s="45" t="s">
        <v>33</v>
      </c>
    </row>
    <row r="19" spans="3:3" ht="27.6" customHeight="1" x14ac:dyDescent="0.4">
      <c r="C19" s="34"/>
    </row>
  </sheetData>
  <protectedRanges>
    <protectedRange sqref="K1 J11:J16" name="Aralık1_1"/>
  </protectedRanges>
  <mergeCells count="8">
    <mergeCell ref="A14:I14"/>
    <mergeCell ref="A15:I15"/>
    <mergeCell ref="A16:I16"/>
    <mergeCell ref="A1:J1"/>
    <mergeCell ref="A10:J10"/>
    <mergeCell ref="A11:I11"/>
    <mergeCell ref="A12:I12"/>
    <mergeCell ref="A13:I13"/>
  </mergeCells>
  <conditionalFormatting sqref="K8:K16">
    <cfRule type="containsText" dxfId="2" priority="2" operator="containsText" text="yanlış">
      <formula>NOT(ISERROR(SEARCH("yanlış",K8)))</formula>
    </cfRule>
    <cfRule type="containsText" dxfId="1" priority="3" operator="containsText" text="doğru">
      <formula>NOT(ISERROR(SEARCH("doğru",K8)))</formula>
    </cfRule>
  </conditionalFormatting>
  <conditionalFormatting sqref="Q7 R8:R16 M11:M16">
    <cfRule type="expression" dxfId="0" priority="1">
      <formula>$K$1=1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199E-1B5A-45C9-8656-5D4CF77B02F4}">
  <dimension ref="A1:S19"/>
  <sheetViews>
    <sheetView workbookViewId="0">
      <selection activeCell="K8" sqref="K8"/>
    </sheetView>
  </sheetViews>
  <sheetFormatPr defaultColWidth="9.109375" defaultRowHeight="24" customHeight="1" x14ac:dyDescent="0.3"/>
  <cols>
    <col min="10" max="10" width="29" customWidth="1"/>
    <col min="11" max="11" width="9.109375" style="3"/>
    <col min="12" max="13" width="9.109375" style="4"/>
    <col min="15" max="15" width="13" customWidth="1"/>
  </cols>
  <sheetData>
    <row r="1" spans="1:19" ht="24" customHeight="1" thickBot="1" x14ac:dyDescent="0.45">
      <c r="A1" s="57" t="s">
        <v>92</v>
      </c>
      <c r="B1" s="58"/>
      <c r="C1" s="58"/>
      <c r="D1" s="58"/>
      <c r="E1" s="58"/>
      <c r="F1" s="58"/>
      <c r="G1" s="58"/>
      <c r="H1" s="58"/>
      <c r="I1" s="58"/>
      <c r="J1" s="59"/>
      <c r="K1" s="31"/>
      <c r="M1" s="9"/>
      <c r="O1" s="32"/>
    </row>
    <row r="2" spans="1:19" ht="24" customHeight="1" thickBot="1" x14ac:dyDescent="0.35">
      <c r="M2" s="10" t="s">
        <v>24</v>
      </c>
    </row>
    <row r="3" spans="1:19" s="5" customFormat="1" ht="24" customHeight="1" x14ac:dyDescent="0.3">
      <c r="A3" s="15" t="s">
        <v>0</v>
      </c>
      <c r="B3" s="16" t="s">
        <v>1</v>
      </c>
      <c r="C3" s="16" t="s">
        <v>2</v>
      </c>
      <c r="D3" s="17" t="s">
        <v>3</v>
      </c>
      <c r="E3" s="16" t="s">
        <v>4</v>
      </c>
      <c r="F3" s="17" t="s">
        <v>5</v>
      </c>
      <c r="G3" s="16" t="s">
        <v>23</v>
      </c>
      <c r="I3" s="33"/>
      <c r="J3" s="120"/>
      <c r="K3" s="6"/>
      <c r="L3" s="6"/>
      <c r="M3" s="6"/>
    </row>
    <row r="4" spans="1:19" s="5" customFormat="1" ht="24" customHeight="1" x14ac:dyDescent="0.3">
      <c r="A4" s="19" t="s">
        <v>12</v>
      </c>
      <c r="B4" s="13" t="s">
        <v>9</v>
      </c>
      <c r="C4" s="13" t="s">
        <v>15</v>
      </c>
      <c r="D4" s="13" t="s">
        <v>17</v>
      </c>
      <c r="E4" s="13">
        <v>25</v>
      </c>
      <c r="F4" s="13" t="s">
        <v>20</v>
      </c>
      <c r="G4" s="13">
        <v>1000</v>
      </c>
      <c r="I4" s="33"/>
      <c r="K4" s="33"/>
      <c r="M4" s="33"/>
      <c r="N4" s="33"/>
      <c r="O4" s="33"/>
      <c r="P4" s="33"/>
      <c r="Q4" s="33"/>
      <c r="R4" s="33"/>
      <c r="S4" s="33"/>
    </row>
    <row r="5" spans="1:19" ht="24" customHeight="1" x14ac:dyDescent="0.3">
      <c r="A5" s="21" t="s">
        <v>10</v>
      </c>
      <c r="B5" s="14" t="s">
        <v>11</v>
      </c>
      <c r="C5" s="14" t="s">
        <v>15</v>
      </c>
      <c r="D5" s="14" t="s">
        <v>18</v>
      </c>
      <c r="E5" s="14">
        <v>15</v>
      </c>
      <c r="F5" s="14">
        <v>0</v>
      </c>
      <c r="G5" s="14">
        <v>1500</v>
      </c>
      <c r="I5" s="37"/>
      <c r="K5" s="37"/>
      <c r="L5"/>
      <c r="M5" s="38"/>
      <c r="N5" s="38"/>
      <c r="O5" s="38"/>
      <c r="P5" s="38"/>
      <c r="Q5" s="38"/>
      <c r="R5" s="38"/>
      <c r="S5" s="38"/>
    </row>
    <row r="6" spans="1:19" ht="24" customHeight="1" x14ac:dyDescent="0.3">
      <c r="A6" s="19" t="s">
        <v>6</v>
      </c>
      <c r="B6" s="13" t="s">
        <v>13</v>
      </c>
      <c r="C6" s="13" t="s">
        <v>16</v>
      </c>
      <c r="D6" s="13" t="s">
        <v>19</v>
      </c>
      <c r="E6" s="13">
        <v>36</v>
      </c>
      <c r="F6" s="13">
        <v>0</v>
      </c>
      <c r="G6" s="13">
        <v>2000</v>
      </c>
      <c r="I6" s="39"/>
      <c r="K6" s="39"/>
      <c r="L6"/>
      <c r="M6" s="121"/>
      <c r="N6" s="121"/>
      <c r="O6" s="121"/>
      <c r="P6" s="121"/>
      <c r="Q6" s="121"/>
      <c r="R6" s="121"/>
      <c r="S6" s="121"/>
    </row>
    <row r="7" spans="1:19" ht="24" customHeight="1" x14ac:dyDescent="0.3">
      <c r="A7" s="21" t="s">
        <v>7</v>
      </c>
      <c r="B7" s="14" t="s">
        <v>14</v>
      </c>
      <c r="C7" s="14" t="s">
        <v>15</v>
      </c>
      <c r="D7" s="14" t="s">
        <v>17</v>
      </c>
      <c r="E7" s="14">
        <v>41</v>
      </c>
      <c r="F7" s="14">
        <v>0</v>
      </c>
      <c r="G7" s="14">
        <v>2500</v>
      </c>
      <c r="I7" s="40"/>
      <c r="K7" s="40"/>
      <c r="L7"/>
      <c r="M7" s="121"/>
      <c r="N7" s="121"/>
      <c r="O7" s="121"/>
      <c r="P7" s="121"/>
      <c r="Q7" s="121"/>
      <c r="R7" s="121"/>
      <c r="S7" s="121"/>
    </row>
    <row r="8" spans="1:19" ht="24" customHeight="1" thickBot="1" x14ac:dyDescent="0.35">
      <c r="A8" s="23" t="s">
        <v>8</v>
      </c>
      <c r="B8" s="24" t="s">
        <v>9</v>
      </c>
      <c r="C8" s="24" t="s">
        <v>16</v>
      </c>
      <c r="D8" s="24" t="s">
        <v>18</v>
      </c>
      <c r="E8" s="24">
        <v>50</v>
      </c>
      <c r="F8" s="24" t="s">
        <v>20</v>
      </c>
      <c r="G8" s="24">
        <v>3000</v>
      </c>
      <c r="I8" s="41"/>
      <c r="L8"/>
    </row>
    <row r="9" spans="1:19" ht="24" customHeight="1" thickBot="1" x14ac:dyDescent="0.35">
      <c r="L9" s="35"/>
    </row>
    <row r="10" spans="1:19" ht="24" customHeight="1" x14ac:dyDescent="0.3">
      <c r="A10" s="60" t="s">
        <v>22</v>
      </c>
      <c r="B10" s="61"/>
      <c r="C10" s="61"/>
      <c r="D10" s="61"/>
      <c r="E10" s="61"/>
      <c r="F10" s="61"/>
      <c r="G10" s="61"/>
      <c r="H10" s="61"/>
      <c r="I10" s="61"/>
      <c r="J10" s="62"/>
      <c r="L10"/>
    </row>
    <row r="11" spans="1:19" ht="24" customHeight="1" x14ac:dyDescent="0.3">
      <c r="A11" s="63" t="s">
        <v>93</v>
      </c>
      <c r="B11" s="64"/>
      <c r="C11" s="64"/>
      <c r="D11" s="64"/>
      <c r="E11" s="64"/>
      <c r="F11" s="64"/>
      <c r="G11" s="64"/>
      <c r="H11" s="64"/>
      <c r="I11" s="64"/>
      <c r="J11" s="12"/>
      <c r="K11" s="36" t="str">
        <f t="shared" ref="K11:K19" si="0">IF(J11="","",IF(L11=J11,"Doğru","Yanlış"))</f>
        <v/>
      </c>
      <c r="L11" s="7" t="str">
        <f>CONCATENATE(A5," ",B5)</f>
        <v>Doruk Köse</v>
      </c>
      <c r="M11" s="7" t="s">
        <v>28</v>
      </c>
    </row>
    <row r="12" spans="1:19" ht="24" customHeight="1" x14ac:dyDescent="0.3">
      <c r="A12" s="49" t="s">
        <v>112</v>
      </c>
      <c r="B12" s="50"/>
      <c r="C12" s="50"/>
      <c r="D12" s="50"/>
      <c r="E12" s="50"/>
      <c r="F12" s="50"/>
      <c r="G12" s="50"/>
      <c r="H12" s="50"/>
      <c r="I12" s="50"/>
      <c r="J12" s="2"/>
      <c r="K12" s="36" t="str">
        <f t="shared" si="0"/>
        <v/>
      </c>
      <c r="L12" s="7" t="str">
        <f>CONCATENATE("Benim adım ",A7," ",E7," yaşındayım.")</f>
        <v>Benim adım Ahmet 41 yaşındayım.</v>
      </c>
      <c r="M12" s="7" t="s">
        <v>29</v>
      </c>
    </row>
    <row r="13" spans="1:19" ht="24" customHeight="1" x14ac:dyDescent="0.3">
      <c r="A13" s="65" t="s">
        <v>113</v>
      </c>
      <c r="B13" s="66"/>
      <c r="C13" s="66"/>
      <c r="D13" s="66"/>
      <c r="E13" s="66"/>
      <c r="F13" s="66"/>
      <c r="G13" s="66"/>
      <c r="H13" s="66"/>
      <c r="I13" s="66"/>
      <c r="J13" s="2"/>
      <c r="K13" s="36" t="str">
        <f t="shared" si="0"/>
        <v/>
      </c>
      <c r="L13" s="7" t="str">
        <f>CONCATENATE(A6," ",G6," TL kazanıyor.")</f>
        <v>Ayşe 2000 TL kazanıyor.</v>
      </c>
      <c r="M13" s="7" t="s">
        <v>30</v>
      </c>
    </row>
    <row r="14" spans="1:19" ht="24" customHeight="1" x14ac:dyDescent="0.3">
      <c r="A14" s="49" t="s">
        <v>114</v>
      </c>
      <c r="B14" s="50"/>
      <c r="C14" s="50"/>
      <c r="D14" s="50"/>
      <c r="E14" s="50"/>
      <c r="F14" s="50"/>
      <c r="G14" s="50"/>
      <c r="H14" s="50"/>
      <c r="I14" s="50"/>
      <c r="J14" s="2"/>
      <c r="K14" s="36" t="str">
        <f t="shared" si="0"/>
        <v/>
      </c>
      <c r="L14" s="7" t="str">
        <f>CONCATENATE(A7," ",B7,"'ın kan grubu ",F7)</f>
        <v>Ahmet Taş'ın kan grubu 0</v>
      </c>
      <c r="M14" s="7" t="s">
        <v>31</v>
      </c>
    </row>
    <row r="15" spans="1:19" ht="24" customHeight="1" x14ac:dyDescent="0.3">
      <c r="A15" s="63" t="s">
        <v>115</v>
      </c>
      <c r="B15" s="64"/>
      <c r="C15" s="64"/>
      <c r="D15" s="64"/>
      <c r="E15" s="64"/>
      <c r="F15" s="64"/>
      <c r="G15" s="64"/>
      <c r="H15" s="64"/>
      <c r="I15" s="64"/>
      <c r="J15" s="2"/>
      <c r="K15" s="36" t="str">
        <f t="shared" si="0"/>
        <v/>
      </c>
      <c r="L15" s="7" t="str">
        <f>CONCATENATE(A8," ",B8," ",D8," doğumlu ve ",G8," TL kazanıyor.")</f>
        <v>Meral Kaya İzmir doğumlu ve 3000 TL kazanıyor.</v>
      </c>
      <c r="M15" s="7" t="s">
        <v>32</v>
      </c>
    </row>
    <row r="16" spans="1:19" ht="24" customHeight="1" x14ac:dyDescent="0.3">
      <c r="A16" s="79" t="s">
        <v>116</v>
      </c>
      <c r="B16" s="80"/>
      <c r="C16" s="80"/>
      <c r="D16" s="80"/>
      <c r="E16" s="80"/>
      <c r="F16" s="80"/>
      <c r="G16" s="80"/>
      <c r="H16" s="80"/>
      <c r="I16" s="80"/>
      <c r="J16" s="2"/>
      <c r="K16" s="36" t="str">
        <f t="shared" si="0"/>
        <v/>
      </c>
      <c r="L16" s="7" t="str">
        <f>CONCATENATE(LEFT(A6,1),". ",B6)</f>
        <v>A. Yılmaz</v>
      </c>
      <c r="M16" s="7" t="s">
        <v>33</v>
      </c>
    </row>
    <row r="17" spans="1:13" ht="24" customHeight="1" x14ac:dyDescent="0.3">
      <c r="A17" s="63" t="s">
        <v>117</v>
      </c>
      <c r="B17" s="64"/>
      <c r="C17" s="64"/>
      <c r="D17" s="64"/>
      <c r="E17" s="64"/>
      <c r="F17" s="64"/>
      <c r="G17" s="64"/>
      <c r="H17" s="64"/>
      <c r="I17" s="64"/>
      <c r="J17" s="12"/>
      <c r="K17" s="36" t="str">
        <f t="shared" si="0"/>
        <v/>
      </c>
      <c r="L17" s="7" t="str">
        <f>CONCATENATE("Çalışanların kazandığı ortalama maaş ",AVERAGE(G4:G8))</f>
        <v>Çalışanların kazandığı ortalama maaş 2000</v>
      </c>
      <c r="M17" s="7" t="s">
        <v>109</v>
      </c>
    </row>
    <row r="18" spans="1:13" ht="24" customHeight="1" x14ac:dyDescent="0.3">
      <c r="A18" s="49" t="s">
        <v>118</v>
      </c>
      <c r="B18" s="50"/>
      <c r="C18" s="50"/>
      <c r="D18" s="50"/>
      <c r="E18" s="50"/>
      <c r="F18" s="50"/>
      <c r="G18" s="50"/>
      <c r="H18" s="50"/>
      <c r="I18" s="50"/>
      <c r="J18" s="2"/>
      <c r="K18" s="36" t="str">
        <f t="shared" si="0"/>
        <v/>
      </c>
      <c r="L18" s="7" t="str">
        <f>CONCATENATE("En küçük kişi ",MIN(E4:E8)," yaşındadır")</f>
        <v>En küçük kişi 15 yaşındadır</v>
      </c>
      <c r="M18" s="7" t="s">
        <v>110</v>
      </c>
    </row>
    <row r="19" spans="1:13" ht="24" customHeight="1" x14ac:dyDescent="0.3">
      <c r="A19" s="65" t="s">
        <v>119</v>
      </c>
      <c r="B19" s="66"/>
      <c r="C19" s="66"/>
      <c r="D19" s="66"/>
      <c r="E19" s="66"/>
      <c r="F19" s="66"/>
      <c r="G19" s="66"/>
      <c r="H19" s="66"/>
      <c r="I19" s="66"/>
      <c r="J19" s="2"/>
      <c r="K19" s="36" t="str">
        <f t="shared" si="0"/>
        <v/>
      </c>
      <c r="L19" s="7" t="str">
        <f>CONCATENATE("En Yüksek Maaş ",MAX(G4:G8)," TL'dir.")</f>
        <v>En Yüksek Maaş 3000 TL'dir.</v>
      </c>
      <c r="M19" s="7" t="s">
        <v>111</v>
      </c>
    </row>
  </sheetData>
  <sheetProtection algorithmName="SHA-512" hashValue="qFGjSv5AA22CCdDutphfaKXeexB+QHzkDwc8zR/eaV6DfKH+Kq9jG0+Sq5sPkJ37Szk4U3dE/HCasptB0sByGQ==" saltValue="n7S8M/MI9uG16LtbCZgKOQ==" spinCount="100000" sheet="1" objects="1" scenarios="1"/>
  <protectedRanges>
    <protectedRange sqref="K1 J11:J19" name="Aralık1_1_1"/>
  </protectedRanges>
  <mergeCells count="12">
    <mergeCell ref="A14:I14"/>
    <mergeCell ref="A15:I15"/>
    <mergeCell ref="A16:I16"/>
    <mergeCell ref="A17:I17"/>
    <mergeCell ref="A18:I18"/>
    <mergeCell ref="A19:I19"/>
    <mergeCell ref="A1:J1"/>
    <mergeCell ref="M6:S7"/>
    <mergeCell ref="A10:J10"/>
    <mergeCell ref="A11:I11"/>
    <mergeCell ref="A12:I12"/>
    <mergeCell ref="A13:I13"/>
  </mergeCells>
  <conditionalFormatting sqref="K8:K19">
    <cfRule type="containsText" dxfId="36" priority="2" operator="containsText" text="yanlış">
      <formula>NOT(ISERROR(SEARCH("yanlış",K8)))</formula>
    </cfRule>
    <cfRule type="containsText" dxfId="35" priority="3" operator="containsText" text="doğru">
      <formula>NOT(ISERROR(SEARCH("doğru",K8)))</formula>
    </cfRule>
  </conditionalFormatting>
  <conditionalFormatting sqref="Q7 R8:R18 M11:M19">
    <cfRule type="expression" dxfId="34" priority="1">
      <formula>$K$1=1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36C40-26B9-46AB-9C30-2181604CBB17}">
  <dimension ref="A1:S19"/>
  <sheetViews>
    <sheetView workbookViewId="0">
      <selection activeCell="L12" sqref="L12"/>
    </sheetView>
  </sheetViews>
  <sheetFormatPr defaultColWidth="9.109375" defaultRowHeight="24" customHeight="1" x14ac:dyDescent="0.3"/>
  <cols>
    <col min="10" max="10" width="29" customWidth="1"/>
    <col min="11" max="11" width="9.109375" style="3"/>
    <col min="12" max="13" width="9.109375" style="4"/>
    <col min="15" max="15" width="13" customWidth="1"/>
  </cols>
  <sheetData>
    <row r="1" spans="1:19" ht="24" customHeight="1" thickBot="1" x14ac:dyDescent="0.45">
      <c r="A1" s="57" t="s">
        <v>121</v>
      </c>
      <c r="B1" s="58"/>
      <c r="C1" s="58"/>
      <c r="D1" s="58"/>
      <c r="E1" s="58"/>
      <c r="F1" s="58"/>
      <c r="G1" s="58"/>
      <c r="H1" s="58"/>
      <c r="I1" s="58"/>
      <c r="J1" s="59"/>
      <c r="K1" s="31"/>
      <c r="M1" s="9"/>
      <c r="O1" s="32"/>
    </row>
    <row r="2" spans="1:19" ht="24" customHeight="1" thickBot="1" x14ac:dyDescent="0.35">
      <c r="M2" s="10" t="s">
        <v>24</v>
      </c>
    </row>
    <row r="3" spans="1:19" s="5" customFormat="1" ht="24" customHeight="1" x14ac:dyDescent="0.3">
      <c r="A3" s="15" t="s">
        <v>0</v>
      </c>
      <c r="B3" s="16" t="s">
        <v>1</v>
      </c>
      <c r="C3" s="16" t="s">
        <v>2</v>
      </c>
      <c r="D3" s="17" t="s">
        <v>3</v>
      </c>
      <c r="E3" s="16" t="s">
        <v>4</v>
      </c>
      <c r="F3" s="17" t="s">
        <v>5</v>
      </c>
      <c r="G3" s="16" t="s">
        <v>23</v>
      </c>
      <c r="I3" s="33"/>
      <c r="J3" s="120"/>
      <c r="K3" s="6"/>
      <c r="L3" s="6"/>
      <c r="M3" s="6"/>
    </row>
    <row r="4" spans="1:19" s="5" customFormat="1" ht="24" customHeight="1" x14ac:dyDescent="0.3">
      <c r="A4" s="19" t="s">
        <v>12</v>
      </c>
      <c r="B4" s="13" t="s">
        <v>9</v>
      </c>
      <c r="C4" s="13" t="s">
        <v>15</v>
      </c>
      <c r="D4" s="13" t="s">
        <v>17</v>
      </c>
      <c r="E4" s="13">
        <v>25</v>
      </c>
      <c r="F4" s="13" t="s">
        <v>20</v>
      </c>
      <c r="G4" s="13">
        <v>1000</v>
      </c>
      <c r="I4" s="33"/>
      <c r="K4" s="33"/>
      <c r="M4" s="33"/>
      <c r="N4" s="33"/>
      <c r="O4" s="33"/>
      <c r="P4" s="33"/>
      <c r="Q4" s="33"/>
      <c r="R4" s="33"/>
      <c r="S4" s="33"/>
    </row>
    <row r="5" spans="1:19" ht="24" customHeight="1" x14ac:dyDescent="0.3">
      <c r="A5" s="21" t="s">
        <v>10</v>
      </c>
      <c r="B5" s="14" t="s">
        <v>11</v>
      </c>
      <c r="C5" s="14" t="s">
        <v>15</v>
      </c>
      <c r="D5" s="14" t="s">
        <v>18</v>
      </c>
      <c r="E5" s="14">
        <v>15</v>
      </c>
      <c r="F5" s="14">
        <v>0</v>
      </c>
      <c r="G5" s="14">
        <v>1500</v>
      </c>
      <c r="I5" s="37"/>
      <c r="K5" s="37"/>
      <c r="L5"/>
      <c r="M5" s="38"/>
      <c r="N5" s="38"/>
      <c r="O5" s="38"/>
      <c r="P5" s="38"/>
      <c r="Q5" s="38"/>
      <c r="R5" s="38"/>
      <c r="S5" s="38"/>
    </row>
    <row r="6" spans="1:19" ht="24" customHeight="1" x14ac:dyDescent="0.3">
      <c r="A6" s="19" t="s">
        <v>6</v>
      </c>
      <c r="B6" s="13" t="s">
        <v>13</v>
      </c>
      <c r="C6" s="13" t="s">
        <v>16</v>
      </c>
      <c r="D6" s="13" t="s">
        <v>19</v>
      </c>
      <c r="E6" s="13">
        <v>36</v>
      </c>
      <c r="F6" s="13">
        <v>0</v>
      </c>
      <c r="G6" s="13">
        <v>2000</v>
      </c>
      <c r="I6" s="39"/>
      <c r="K6" s="39"/>
      <c r="L6"/>
      <c r="M6" s="121"/>
      <c r="N6" s="121"/>
      <c r="O6" s="121"/>
      <c r="P6" s="121"/>
      <c r="Q6" s="121"/>
      <c r="R6" s="121"/>
      <c r="S6" s="121"/>
    </row>
    <row r="7" spans="1:19" ht="24" customHeight="1" x14ac:dyDescent="0.3">
      <c r="A7" s="21" t="s">
        <v>7</v>
      </c>
      <c r="B7" s="14" t="s">
        <v>14</v>
      </c>
      <c r="C7" s="14" t="s">
        <v>15</v>
      </c>
      <c r="D7" s="14" t="s">
        <v>17</v>
      </c>
      <c r="E7" s="14">
        <v>41</v>
      </c>
      <c r="F7" s="14">
        <v>0</v>
      </c>
      <c r="G7" s="14">
        <v>2500</v>
      </c>
      <c r="I7" s="40"/>
      <c r="K7" s="40"/>
      <c r="L7"/>
      <c r="M7" s="121"/>
      <c r="N7" s="121"/>
      <c r="O7" s="121"/>
      <c r="P7" s="121"/>
      <c r="Q7" s="121"/>
      <c r="R7" s="121"/>
      <c r="S7" s="121"/>
    </row>
    <row r="8" spans="1:19" ht="24" customHeight="1" thickBot="1" x14ac:dyDescent="0.35">
      <c r="A8" s="23" t="s">
        <v>8</v>
      </c>
      <c r="B8" s="24" t="s">
        <v>9</v>
      </c>
      <c r="C8" s="24" t="s">
        <v>16</v>
      </c>
      <c r="D8" s="24" t="s">
        <v>18</v>
      </c>
      <c r="E8" s="24">
        <v>50</v>
      </c>
      <c r="F8" s="24" t="s">
        <v>20</v>
      </c>
      <c r="G8" s="24">
        <v>3000</v>
      </c>
      <c r="I8" s="41"/>
      <c r="L8"/>
    </row>
    <row r="9" spans="1:19" ht="24" customHeight="1" thickBot="1" x14ac:dyDescent="0.35">
      <c r="L9" s="35"/>
    </row>
    <row r="10" spans="1:19" ht="24" customHeight="1" x14ac:dyDescent="0.3">
      <c r="A10" s="60" t="s">
        <v>22</v>
      </c>
      <c r="B10" s="61"/>
      <c r="C10" s="61"/>
      <c r="D10" s="61"/>
      <c r="E10" s="61"/>
      <c r="F10" s="61"/>
      <c r="G10" s="61"/>
      <c r="H10" s="61"/>
      <c r="I10" s="61"/>
      <c r="J10" s="62"/>
      <c r="L10"/>
    </row>
    <row r="11" spans="1:19" ht="24" customHeight="1" x14ac:dyDescent="0.3">
      <c r="A11" s="63" t="s">
        <v>93</v>
      </c>
      <c r="B11" s="64"/>
      <c r="C11" s="64"/>
      <c r="D11" s="64"/>
      <c r="E11" s="64"/>
      <c r="F11" s="64"/>
      <c r="G11" s="64"/>
      <c r="H11" s="64"/>
      <c r="I11" s="64"/>
      <c r="J11" s="12"/>
      <c r="K11" s="36" t="str">
        <f t="shared" ref="K11:K19" si="0">IF(J11="","",IF(L11=J11,"Doğru","Yanlış"))</f>
        <v/>
      </c>
      <c r="L11" s="7" t="str">
        <f>_xlfn.CONCAT(A5," ",B5)</f>
        <v>Doruk Köse</v>
      </c>
      <c r="M11" s="7" t="s">
        <v>28</v>
      </c>
    </row>
    <row r="12" spans="1:19" ht="24" customHeight="1" x14ac:dyDescent="0.3">
      <c r="A12" s="49" t="s">
        <v>120</v>
      </c>
      <c r="B12" s="50"/>
      <c r="C12" s="50"/>
      <c r="D12" s="50"/>
      <c r="E12" s="50"/>
      <c r="F12" s="50"/>
      <c r="G12" s="50"/>
      <c r="H12" s="50"/>
      <c r="I12" s="50"/>
      <c r="J12" s="2"/>
      <c r="K12" s="36" t="str">
        <f t="shared" si="0"/>
        <v/>
      </c>
      <c r="L12" s="7" t="str">
        <f>_xlfn.CONCAT(A5:G5)</f>
        <v>DorukKöseEİzmir1501500</v>
      </c>
      <c r="M12" s="7" t="s">
        <v>29</v>
      </c>
    </row>
    <row r="13" spans="1:19" ht="24" customHeight="1" x14ac:dyDescent="0.3">
      <c r="A13" s="65" t="s">
        <v>113</v>
      </c>
      <c r="B13" s="66"/>
      <c r="C13" s="66"/>
      <c r="D13" s="66"/>
      <c r="E13" s="66"/>
      <c r="F13" s="66"/>
      <c r="G13" s="66"/>
      <c r="H13" s="66"/>
      <c r="I13" s="66"/>
      <c r="J13" s="2"/>
      <c r="K13" s="36" t="str">
        <f t="shared" si="0"/>
        <v/>
      </c>
      <c r="L13" s="7" t="str">
        <f>_xlfn.CONCAT(A6," ",G6," TL kazanıyor.")</f>
        <v>Ayşe 2000 TL kazanıyor.</v>
      </c>
      <c r="M13" s="7" t="s">
        <v>30</v>
      </c>
    </row>
    <row r="14" spans="1:19" ht="24" customHeight="1" x14ac:dyDescent="0.3">
      <c r="A14" s="49" t="s">
        <v>114</v>
      </c>
      <c r="B14" s="50"/>
      <c r="C14" s="50"/>
      <c r="D14" s="50"/>
      <c r="E14" s="50"/>
      <c r="F14" s="50"/>
      <c r="G14" s="50"/>
      <c r="H14" s="50"/>
      <c r="I14" s="50"/>
      <c r="J14" s="2"/>
      <c r="K14" s="36" t="str">
        <f t="shared" si="0"/>
        <v/>
      </c>
      <c r="L14" s="7" t="str">
        <f>_xlfn.CONCAT(A7," ",B7,"'ın kan grubu ",F7)</f>
        <v>Ahmet Taş'ın kan grubu 0</v>
      </c>
      <c r="M14" s="7" t="s">
        <v>31</v>
      </c>
    </row>
    <row r="15" spans="1:19" ht="24" customHeight="1" x14ac:dyDescent="0.3">
      <c r="A15" s="63" t="s">
        <v>115</v>
      </c>
      <c r="B15" s="64"/>
      <c r="C15" s="64"/>
      <c r="D15" s="64"/>
      <c r="E15" s="64"/>
      <c r="F15" s="64"/>
      <c r="G15" s="64"/>
      <c r="H15" s="64"/>
      <c r="I15" s="64"/>
      <c r="J15" s="2"/>
      <c r="K15" s="36" t="str">
        <f t="shared" si="0"/>
        <v/>
      </c>
      <c r="L15" s="7" t="str">
        <f>_xlfn.CONCAT(A8," ",B8," ",D8," doğumlu ve ",G8," TL kazanıyor.")</f>
        <v>Meral Kaya İzmir doğumlu ve 3000 TL kazanıyor.</v>
      </c>
      <c r="M15" s="7" t="s">
        <v>32</v>
      </c>
    </row>
    <row r="16" spans="1:19" ht="24" customHeight="1" x14ac:dyDescent="0.3">
      <c r="A16" s="79" t="s">
        <v>116</v>
      </c>
      <c r="B16" s="80"/>
      <c r="C16" s="80"/>
      <c r="D16" s="80"/>
      <c r="E16" s="80"/>
      <c r="F16" s="80"/>
      <c r="G16" s="80"/>
      <c r="H16" s="80"/>
      <c r="I16" s="80"/>
      <c r="J16" s="2"/>
      <c r="K16" s="36" t="str">
        <f t="shared" si="0"/>
        <v/>
      </c>
      <c r="L16" s="7" t="str">
        <f>_xlfn.CONCAT(LEFT(A6,1),". ",B6)</f>
        <v>A. Yılmaz</v>
      </c>
      <c r="M16" s="7" t="s">
        <v>33</v>
      </c>
    </row>
    <row r="17" spans="1:13" ht="24" customHeight="1" x14ac:dyDescent="0.3">
      <c r="A17" s="63" t="s">
        <v>117</v>
      </c>
      <c r="B17" s="64"/>
      <c r="C17" s="64"/>
      <c r="D17" s="64"/>
      <c r="E17" s="64"/>
      <c r="F17" s="64"/>
      <c r="G17" s="64"/>
      <c r="H17" s="64"/>
      <c r="I17" s="64"/>
      <c r="J17" s="12"/>
      <c r="K17" s="36" t="str">
        <f t="shared" si="0"/>
        <v/>
      </c>
      <c r="L17" s="7" t="str">
        <f>_xlfn.CONCAT("Çalışanların kazandığı ortalama maaş ",AVERAGE(G4:G8))</f>
        <v>Çalışanların kazandığı ortalama maaş 2000</v>
      </c>
      <c r="M17" s="7" t="s">
        <v>109</v>
      </c>
    </row>
    <row r="18" spans="1:13" ht="24" customHeight="1" x14ac:dyDescent="0.3">
      <c r="A18" s="49" t="s">
        <v>118</v>
      </c>
      <c r="B18" s="50"/>
      <c r="C18" s="50"/>
      <c r="D18" s="50"/>
      <c r="E18" s="50"/>
      <c r="F18" s="50"/>
      <c r="G18" s="50"/>
      <c r="H18" s="50"/>
      <c r="I18" s="50"/>
      <c r="J18" s="2"/>
      <c r="K18" s="36" t="str">
        <f t="shared" si="0"/>
        <v/>
      </c>
      <c r="L18" s="7" t="str">
        <f>_xlfn.CONCAT("En küçük kişi ",MIN(E4:E8)," yaşındadır")</f>
        <v>En küçük kişi 15 yaşındadır</v>
      </c>
      <c r="M18" s="7" t="s">
        <v>110</v>
      </c>
    </row>
    <row r="19" spans="1:13" ht="24" customHeight="1" x14ac:dyDescent="0.3">
      <c r="A19" s="65" t="s">
        <v>119</v>
      </c>
      <c r="B19" s="66"/>
      <c r="C19" s="66"/>
      <c r="D19" s="66"/>
      <c r="E19" s="66"/>
      <c r="F19" s="66"/>
      <c r="G19" s="66"/>
      <c r="H19" s="66"/>
      <c r="I19" s="66"/>
      <c r="J19" s="2"/>
      <c r="K19" s="36" t="str">
        <f t="shared" si="0"/>
        <v/>
      </c>
      <c r="L19" s="7" t="str">
        <f>_xlfn.CONCAT("En Yüksek Maaş ",MAX(G4:G8)," TL'dir.")</f>
        <v>En Yüksek Maaş 3000 TL'dir.</v>
      </c>
      <c r="M19" s="7" t="s">
        <v>111</v>
      </c>
    </row>
  </sheetData>
  <sheetProtection algorithmName="SHA-512" hashValue="wArdhUrySdwbLBNTRcJ5VxOgLHzvzV2Ii7rFPSyj1zFy0r3p70am2B43NnVzbEh4+u87+eY3Ns9nE48qySAK7w==" saltValue="wpKbas1vFTF0mkjSKA383A==" spinCount="100000" sheet="1" objects="1" scenarios="1"/>
  <protectedRanges>
    <protectedRange sqref="K1 J11:J19" name="Aralık1_1_1"/>
  </protectedRanges>
  <mergeCells count="12">
    <mergeCell ref="A14:I14"/>
    <mergeCell ref="A15:I15"/>
    <mergeCell ref="A16:I16"/>
    <mergeCell ref="A17:I17"/>
    <mergeCell ref="A18:I18"/>
    <mergeCell ref="A19:I19"/>
    <mergeCell ref="A1:J1"/>
    <mergeCell ref="M6:S7"/>
    <mergeCell ref="A10:J10"/>
    <mergeCell ref="A11:I11"/>
    <mergeCell ref="A12:I12"/>
    <mergeCell ref="A13:I13"/>
  </mergeCells>
  <conditionalFormatting sqref="K8:K19">
    <cfRule type="containsText" dxfId="33" priority="2" operator="containsText" text="yanlış">
      <formula>NOT(ISERROR(SEARCH("yanlış",K8)))</formula>
    </cfRule>
    <cfRule type="containsText" dxfId="32" priority="3" operator="containsText" text="doğru">
      <formula>NOT(ISERROR(SEARCH("doğru",K8)))</formula>
    </cfRule>
  </conditionalFormatting>
  <conditionalFormatting sqref="Q7 R8:R18 M11:M19">
    <cfRule type="expression" dxfId="31" priority="1">
      <formula>$K$1=1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FC81-1771-4F56-B9F6-EF833E89647E}">
  <dimension ref="A1:S14"/>
  <sheetViews>
    <sheetView workbookViewId="0">
      <selection activeCell="M12" sqref="M12"/>
    </sheetView>
  </sheetViews>
  <sheetFormatPr defaultColWidth="9.109375" defaultRowHeight="24" customHeight="1" x14ac:dyDescent="0.3"/>
  <cols>
    <col min="10" max="10" width="29" customWidth="1"/>
    <col min="11" max="11" width="9.109375" style="3"/>
    <col min="12" max="13" width="9.109375" style="4"/>
    <col min="15" max="15" width="13" customWidth="1"/>
  </cols>
  <sheetData>
    <row r="1" spans="1:19" ht="24" customHeight="1" thickBot="1" x14ac:dyDescent="0.45">
      <c r="A1" s="57" t="s">
        <v>122</v>
      </c>
      <c r="B1" s="58"/>
      <c r="C1" s="58"/>
      <c r="D1" s="58"/>
      <c r="E1" s="58"/>
      <c r="F1" s="58"/>
      <c r="G1" s="58"/>
      <c r="H1" s="58"/>
      <c r="I1" s="58"/>
      <c r="J1" s="59"/>
      <c r="K1" s="31"/>
      <c r="M1" s="9"/>
      <c r="O1" s="32"/>
    </row>
    <row r="2" spans="1:19" ht="24" customHeight="1" thickBot="1" x14ac:dyDescent="0.35">
      <c r="M2" s="10" t="s">
        <v>24</v>
      </c>
    </row>
    <row r="3" spans="1:19" s="5" customFormat="1" ht="24" customHeight="1" x14ac:dyDescent="0.3">
      <c r="A3" s="15" t="s">
        <v>0</v>
      </c>
      <c r="B3" s="16" t="s">
        <v>1</v>
      </c>
      <c r="C3" s="16" t="s">
        <v>2</v>
      </c>
      <c r="D3" s="17" t="s">
        <v>3</v>
      </c>
      <c r="E3" s="16" t="s">
        <v>4</v>
      </c>
      <c r="F3" s="17" t="s">
        <v>5</v>
      </c>
      <c r="G3" s="16" t="s">
        <v>23</v>
      </c>
      <c r="I3" s="33"/>
      <c r="J3" s="120"/>
      <c r="K3" s="6"/>
      <c r="L3" s="6"/>
      <c r="M3" s="6"/>
    </row>
    <row r="4" spans="1:19" s="5" customFormat="1" ht="24" customHeight="1" x14ac:dyDescent="0.3">
      <c r="A4" s="19" t="s">
        <v>12</v>
      </c>
      <c r="B4" s="13" t="s">
        <v>9</v>
      </c>
      <c r="C4" s="13" t="s">
        <v>15</v>
      </c>
      <c r="D4" s="13"/>
      <c r="E4" s="13">
        <v>25</v>
      </c>
      <c r="F4" s="13" t="s">
        <v>20</v>
      </c>
      <c r="G4" s="13">
        <v>1000</v>
      </c>
      <c r="H4"/>
      <c r="I4" s="33"/>
      <c r="K4" s="33"/>
      <c r="M4" s="33"/>
      <c r="N4" s="33"/>
      <c r="O4" s="33"/>
      <c r="P4" s="33"/>
      <c r="Q4" s="33"/>
      <c r="R4" s="33"/>
      <c r="S4" s="33"/>
    </row>
    <row r="5" spans="1:19" ht="24" customHeight="1" x14ac:dyDescent="0.3">
      <c r="A5" s="21" t="s">
        <v>10</v>
      </c>
      <c r="B5" s="14" t="s">
        <v>11</v>
      </c>
      <c r="C5" s="14" t="s">
        <v>15</v>
      </c>
      <c r="D5" s="14" t="s">
        <v>18</v>
      </c>
      <c r="E5" s="14">
        <v>15</v>
      </c>
      <c r="F5" s="14">
        <v>0</v>
      </c>
      <c r="G5" s="14">
        <v>1500</v>
      </c>
      <c r="I5" s="37"/>
      <c r="K5" s="37"/>
      <c r="L5"/>
      <c r="M5" s="38"/>
      <c r="N5" s="38"/>
      <c r="O5" s="38"/>
      <c r="P5" s="38"/>
      <c r="Q5" s="38"/>
      <c r="R5" s="38"/>
      <c r="S5" s="38"/>
    </row>
    <row r="6" spans="1:19" ht="24" customHeight="1" x14ac:dyDescent="0.3">
      <c r="A6" s="19" t="s">
        <v>6</v>
      </c>
      <c r="B6" s="13" t="s">
        <v>13</v>
      </c>
      <c r="C6" s="13" t="s">
        <v>16</v>
      </c>
      <c r="D6" s="13"/>
      <c r="E6" s="13"/>
      <c r="F6" s="13"/>
      <c r="G6" s="13">
        <v>2000</v>
      </c>
      <c r="I6" s="39"/>
      <c r="K6" s="39"/>
      <c r="L6"/>
      <c r="M6" s="121"/>
      <c r="N6" s="121"/>
      <c r="O6" s="121"/>
      <c r="P6" s="121"/>
      <c r="Q6" s="121"/>
      <c r="R6" s="121"/>
      <c r="S6" s="121"/>
    </row>
    <row r="7" spans="1:19" ht="24" customHeight="1" x14ac:dyDescent="0.3">
      <c r="A7" s="21" t="s">
        <v>7</v>
      </c>
      <c r="B7" s="14" t="s">
        <v>14</v>
      </c>
      <c r="C7" s="14" t="s">
        <v>15</v>
      </c>
      <c r="D7" s="14" t="s">
        <v>17</v>
      </c>
      <c r="E7" s="14">
        <v>41</v>
      </c>
      <c r="F7" s="14">
        <v>0</v>
      </c>
      <c r="G7" s="14"/>
      <c r="I7" s="40"/>
      <c r="K7" s="40"/>
      <c r="L7"/>
      <c r="M7" s="121"/>
      <c r="N7" s="121"/>
      <c r="O7" s="121"/>
      <c r="P7" s="121"/>
      <c r="Q7" s="121"/>
      <c r="R7" s="121"/>
      <c r="S7" s="121"/>
    </row>
    <row r="8" spans="1:19" ht="24" customHeight="1" thickBot="1" x14ac:dyDescent="0.35">
      <c r="A8" s="23" t="s">
        <v>8</v>
      </c>
      <c r="B8" s="24"/>
      <c r="C8" s="24" t="s">
        <v>16</v>
      </c>
      <c r="D8" s="24" t="s">
        <v>18</v>
      </c>
      <c r="E8" s="24">
        <v>50</v>
      </c>
      <c r="F8" s="24" t="s">
        <v>20</v>
      </c>
      <c r="G8" s="24">
        <v>3000</v>
      </c>
      <c r="I8" s="41"/>
      <c r="L8"/>
    </row>
    <row r="9" spans="1:19" ht="24" customHeight="1" thickBot="1" x14ac:dyDescent="0.35">
      <c r="L9" s="35"/>
    </row>
    <row r="10" spans="1:19" ht="24" customHeight="1" x14ac:dyDescent="0.3">
      <c r="A10" s="60" t="s">
        <v>22</v>
      </c>
      <c r="B10" s="61"/>
      <c r="C10" s="61"/>
      <c r="D10" s="61"/>
      <c r="E10" s="61"/>
      <c r="F10" s="61"/>
      <c r="G10" s="61"/>
      <c r="H10" s="61"/>
      <c r="I10" s="61"/>
      <c r="J10" s="62"/>
      <c r="L10"/>
    </row>
    <row r="11" spans="1:19" ht="24" customHeight="1" x14ac:dyDescent="0.3">
      <c r="A11" s="63" t="s">
        <v>123</v>
      </c>
      <c r="B11" s="64"/>
      <c r="C11" s="64"/>
      <c r="D11" s="64"/>
      <c r="E11" s="64"/>
      <c r="F11" s="64"/>
      <c r="G11" s="64"/>
      <c r="H11" s="64"/>
      <c r="I11" s="64"/>
      <c r="J11" s="12"/>
      <c r="K11" s="36" t="str">
        <f t="shared" ref="K11:K14" si="0">IF(J11="","",IF(L11=J11,"Doğru","Yanlış"))</f>
        <v/>
      </c>
      <c r="L11" s="7" t="str">
        <f>_xlfn.TEXTJOIN(" ",TRUE,A4:D4)</f>
        <v>Deniz Kaya E</v>
      </c>
      <c r="M11" s="7" t="s">
        <v>28</v>
      </c>
    </row>
    <row r="12" spans="1:19" ht="24" customHeight="1" x14ac:dyDescent="0.3">
      <c r="A12" s="49" t="s">
        <v>124</v>
      </c>
      <c r="B12" s="50"/>
      <c r="C12" s="50"/>
      <c r="D12" s="50"/>
      <c r="E12" s="50"/>
      <c r="F12" s="50"/>
      <c r="G12" s="50"/>
      <c r="H12" s="50"/>
      <c r="I12" s="50"/>
      <c r="J12" s="2"/>
      <c r="K12" s="36" t="str">
        <f t="shared" si="0"/>
        <v/>
      </c>
      <c r="L12" s="7" t="str">
        <f>_xlfn.TEXTJOIN("-",FALSE,A8:D8)</f>
        <v>Meral--K-İzmir</v>
      </c>
      <c r="M12" s="7" t="s">
        <v>29</v>
      </c>
    </row>
    <row r="13" spans="1:19" ht="24" customHeight="1" x14ac:dyDescent="0.3">
      <c r="A13" s="65" t="s">
        <v>125</v>
      </c>
      <c r="B13" s="66"/>
      <c r="C13" s="66"/>
      <c r="D13" s="66"/>
      <c r="E13" s="66"/>
      <c r="F13" s="66"/>
      <c r="G13" s="66"/>
      <c r="H13" s="66"/>
      <c r="I13" s="66"/>
      <c r="J13" s="2"/>
      <c r="K13" s="36" t="str">
        <f t="shared" si="0"/>
        <v/>
      </c>
      <c r="L13" s="7" t="str">
        <f>_xlfn.TEXTJOIN(".",TRUE,A6:G6)</f>
        <v>Ayşe.Yılmaz.K.2000</v>
      </c>
      <c r="M13" s="7" t="s">
        <v>30</v>
      </c>
    </row>
    <row r="14" spans="1:19" ht="24" customHeight="1" x14ac:dyDescent="0.3">
      <c r="A14" s="49" t="s">
        <v>126</v>
      </c>
      <c r="B14" s="50"/>
      <c r="C14" s="50"/>
      <c r="D14" s="50"/>
      <c r="E14" s="50"/>
      <c r="F14" s="50"/>
      <c r="G14" s="50"/>
      <c r="H14" s="50"/>
      <c r="I14" s="50"/>
      <c r="J14" s="2"/>
      <c r="K14" s="36" t="str">
        <f t="shared" si="0"/>
        <v/>
      </c>
      <c r="L14" s="7" t="str">
        <f>_xlfn.TEXTJOIN(" ",TRUE,A5:G5)</f>
        <v>Doruk Köse E İzmir 15 0 1500</v>
      </c>
      <c r="M14" s="7" t="s">
        <v>31</v>
      </c>
    </row>
  </sheetData>
  <sheetProtection sheet="1" objects="1" scenarios="1"/>
  <protectedRanges>
    <protectedRange sqref="K1 J11:J14" name="Aralık1_1_1"/>
  </protectedRanges>
  <mergeCells count="7">
    <mergeCell ref="A14:I14"/>
    <mergeCell ref="A1:J1"/>
    <mergeCell ref="M6:S7"/>
    <mergeCell ref="A10:J10"/>
    <mergeCell ref="A11:I11"/>
    <mergeCell ref="A12:I12"/>
    <mergeCell ref="A13:I13"/>
  </mergeCells>
  <conditionalFormatting sqref="K8:K14">
    <cfRule type="containsText" dxfId="30" priority="2" operator="containsText" text="yanlış">
      <formula>NOT(ISERROR(SEARCH("yanlış",K8)))</formula>
    </cfRule>
    <cfRule type="containsText" dxfId="29" priority="3" operator="containsText" text="doğru">
      <formula>NOT(ISERROR(SEARCH("doğru",K8)))</formula>
    </cfRule>
  </conditionalFormatting>
  <conditionalFormatting sqref="Q7 R8:R14 M11:M14">
    <cfRule type="expression" dxfId="28" priority="1">
      <formula>$K$1=1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630B-0B31-4E85-80C0-5A613C917E1B}">
  <dimension ref="A1:O12"/>
  <sheetViews>
    <sheetView zoomScaleNormal="100" workbookViewId="0">
      <selection activeCell="J5" sqref="J5"/>
    </sheetView>
  </sheetViews>
  <sheetFormatPr defaultColWidth="9.109375" defaultRowHeight="24" customHeight="1" x14ac:dyDescent="0.3"/>
  <cols>
    <col min="1" max="2" width="14.44140625" customWidth="1"/>
    <col min="3" max="9" width="8.21875" customWidth="1"/>
    <col min="10" max="10" width="29" customWidth="1"/>
    <col min="11" max="11" width="9.109375" style="3"/>
    <col min="12" max="13" width="9.109375" style="4"/>
    <col min="15" max="15" width="13" customWidth="1"/>
  </cols>
  <sheetData>
    <row r="1" spans="1:15" ht="24" customHeight="1" thickBot="1" x14ac:dyDescent="0.45">
      <c r="A1" s="57" t="s">
        <v>140</v>
      </c>
      <c r="B1" s="58"/>
      <c r="C1" s="58"/>
      <c r="D1" s="58"/>
      <c r="E1" s="58"/>
      <c r="F1" s="58"/>
      <c r="G1" s="58"/>
      <c r="H1" s="58"/>
      <c r="I1" s="58"/>
      <c r="J1" s="59"/>
      <c r="K1" s="31"/>
      <c r="M1" s="9"/>
      <c r="O1" s="32"/>
    </row>
    <row r="2" spans="1:15" ht="24" customHeight="1" x14ac:dyDescent="0.3">
      <c r="M2" s="10" t="s">
        <v>24</v>
      </c>
    </row>
    <row r="3" spans="1:15" ht="24" customHeight="1" thickBot="1" x14ac:dyDescent="0.35">
      <c r="L3" s="35"/>
    </row>
    <row r="4" spans="1:15" ht="24" customHeight="1" x14ac:dyDescent="0.3">
      <c r="A4" s="60" t="s">
        <v>141</v>
      </c>
      <c r="B4" s="61"/>
      <c r="C4" s="61"/>
      <c r="D4" s="61"/>
      <c r="E4" s="61"/>
      <c r="F4" s="61"/>
      <c r="G4" s="61"/>
      <c r="H4" s="61"/>
      <c r="I4" s="61"/>
      <c r="J4" s="62"/>
      <c r="L4"/>
    </row>
    <row r="5" spans="1:15" ht="24" customHeight="1" x14ac:dyDescent="0.3">
      <c r="A5" s="129" t="s">
        <v>12</v>
      </c>
      <c r="B5" s="131">
        <v>40461</v>
      </c>
      <c r="C5" s="126" t="s">
        <v>146</v>
      </c>
      <c r="D5" s="126"/>
      <c r="E5" s="126"/>
      <c r="F5" s="126"/>
      <c r="G5" s="126"/>
      <c r="H5" s="126"/>
      <c r="I5" s="126"/>
      <c r="J5" s="12"/>
      <c r="K5" s="36" t="str">
        <f t="shared" ref="K5:K10" si="0">IF(J5="","",IF(L5=J5,"Doğru","Yanlış"))</f>
        <v/>
      </c>
      <c r="L5" s="7" t="str">
        <f>TEXT(A5,"aaaa")</f>
        <v>Deniz</v>
      </c>
      <c r="M5" s="7" t="s">
        <v>28</v>
      </c>
    </row>
    <row r="6" spans="1:15" ht="24" customHeight="1" x14ac:dyDescent="0.3">
      <c r="A6" s="130"/>
      <c r="B6" s="130"/>
      <c r="C6" s="127" t="s">
        <v>145</v>
      </c>
      <c r="D6" s="127"/>
      <c r="E6" s="127"/>
      <c r="F6" s="127"/>
      <c r="G6" s="127"/>
      <c r="H6" s="127"/>
      <c r="I6" s="127"/>
      <c r="J6" s="2"/>
      <c r="K6" s="36" t="str">
        <f t="shared" si="0"/>
        <v/>
      </c>
      <c r="L6" s="7" t="str">
        <f>TEXT($A$5,"gggg")</f>
        <v>Deniz</v>
      </c>
      <c r="M6" s="7" t="s">
        <v>29</v>
      </c>
    </row>
    <row r="7" spans="1:15" ht="24" customHeight="1" x14ac:dyDescent="0.3">
      <c r="A7" s="129"/>
      <c r="B7" s="131"/>
      <c r="C7" s="126" t="s">
        <v>147</v>
      </c>
      <c r="D7" s="126"/>
      <c r="E7" s="126"/>
      <c r="F7" s="126"/>
      <c r="G7" s="126"/>
      <c r="H7" s="126"/>
      <c r="I7" s="126"/>
      <c r="J7" s="12"/>
      <c r="K7" s="36" t="str">
        <f t="shared" si="0"/>
        <v/>
      </c>
      <c r="L7" s="7" t="str">
        <f>TEXT($A$5,"yyyy")</f>
        <v>Deniz</v>
      </c>
      <c r="M7" s="7" t="s">
        <v>28</v>
      </c>
    </row>
    <row r="8" spans="1:15" ht="24" customHeight="1" x14ac:dyDescent="0.3">
      <c r="A8" s="130"/>
      <c r="B8" s="130"/>
      <c r="C8" s="132" t="s">
        <v>142</v>
      </c>
      <c r="D8" s="127"/>
      <c r="E8" s="127"/>
      <c r="F8" s="127"/>
      <c r="G8" s="127"/>
      <c r="H8" s="127"/>
      <c r="I8" s="127"/>
      <c r="J8" s="2"/>
      <c r="K8" s="36" t="str">
        <f t="shared" si="0"/>
        <v/>
      </c>
      <c r="L8" s="7" t="str">
        <f>CONCATENATE(A5," ",TEXT(B5,"aaaa")," ayında doğmuştur.")</f>
        <v>Deniz Ekim ayında doğmuştur.</v>
      </c>
      <c r="M8" s="7" t="s">
        <v>29</v>
      </c>
    </row>
    <row r="9" spans="1:15" ht="24" customHeight="1" x14ac:dyDescent="0.3">
      <c r="A9" s="129"/>
      <c r="B9" s="129"/>
      <c r="C9" s="133" t="s">
        <v>143</v>
      </c>
      <c r="D9" s="128"/>
      <c r="E9" s="128"/>
      <c r="F9" s="128"/>
      <c r="G9" s="128"/>
      <c r="H9" s="128"/>
      <c r="I9" s="128"/>
      <c r="J9" s="2"/>
      <c r="K9" s="36" t="str">
        <f t="shared" si="0"/>
        <v/>
      </c>
      <c r="L9" s="7" t="str">
        <f>CONCATENATE(A5," ",TEXT(B5,"gggg")," doğmuştur.")</f>
        <v>Deniz Pazar doğmuştur.</v>
      </c>
      <c r="M9" s="7" t="s">
        <v>30</v>
      </c>
    </row>
    <row r="10" spans="1:15" ht="24" customHeight="1" x14ac:dyDescent="0.3">
      <c r="A10" s="130"/>
      <c r="B10" s="130"/>
      <c r="C10" s="132" t="s">
        <v>144</v>
      </c>
      <c r="D10" s="127"/>
      <c r="E10" s="127"/>
      <c r="F10" s="127"/>
      <c r="G10" s="127"/>
      <c r="H10" s="127"/>
      <c r="I10" s="127"/>
      <c r="J10" s="2"/>
      <c r="K10" s="36" t="str">
        <f t="shared" si="0"/>
        <v/>
      </c>
      <c r="L10" s="7" t="str">
        <f>CONCATENATE(A5," ",TEXT(B5,"yyyy")," yılında doğmuştur.")</f>
        <v>Deniz 2010 yılında doğmuştur.</v>
      </c>
      <c r="M10" s="7" t="s">
        <v>31</v>
      </c>
    </row>
    <row r="11" spans="1:15" ht="24" customHeight="1" x14ac:dyDescent="0.3">
      <c r="C11" s="48" t="s">
        <v>149</v>
      </c>
    </row>
    <row r="12" spans="1:15" ht="24" customHeight="1" x14ac:dyDescent="0.3">
      <c r="C12" s="134" t="s">
        <v>148</v>
      </c>
    </row>
  </sheetData>
  <sheetProtection algorithmName="SHA-512" hashValue="koZDowxjXtOGtl98QYYlGlhIibOIZIng/r615PsECF7/Ra1vlCCl/ZkzpWJ4/EvuX+YJV5KIAZQiJn1VHUmiKg==" saltValue="0faC+8Bhjw/wp5z3BK5C5g==" spinCount="100000" sheet="1" objects="1" scenarios="1"/>
  <protectedRanges>
    <protectedRange sqref="K1 J5:J10" name="Aralık1_1_1"/>
  </protectedRanges>
  <mergeCells count="8">
    <mergeCell ref="C7:I7"/>
    <mergeCell ref="C10:I10"/>
    <mergeCell ref="C9:I9"/>
    <mergeCell ref="C8:I8"/>
    <mergeCell ref="C5:I5"/>
    <mergeCell ref="C6:I6"/>
    <mergeCell ref="A1:J1"/>
    <mergeCell ref="A4:J4"/>
  </mergeCells>
  <conditionalFormatting sqref="K3:K10">
    <cfRule type="containsText" dxfId="27" priority="2" operator="containsText" text="yanlış">
      <formula>NOT(ISERROR(SEARCH("yanlış",K3)))</formula>
    </cfRule>
    <cfRule type="containsText" dxfId="26" priority="3" operator="containsText" text="doğru">
      <formula>NOT(ISERROR(SEARCH("doğru",K3)))</formula>
    </cfRule>
  </conditionalFormatting>
  <conditionalFormatting sqref="R3:R10 M5:M10">
    <cfRule type="expression" dxfId="25" priority="1">
      <formula>$K$1=1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showGridLines="0" workbookViewId="0">
      <selection activeCell="J8" sqref="J8"/>
    </sheetView>
  </sheetViews>
  <sheetFormatPr defaultColWidth="9.109375" defaultRowHeight="27.6" customHeight="1" x14ac:dyDescent="0.3"/>
  <cols>
    <col min="10" max="10" width="29" customWidth="1"/>
    <col min="11" max="11" width="9.109375" style="3"/>
    <col min="12" max="12" width="9.109375" style="4" customWidth="1"/>
    <col min="13" max="13" width="9.109375" style="4"/>
  </cols>
  <sheetData>
    <row r="1" spans="1:19" ht="27.6" customHeight="1" thickBot="1" x14ac:dyDescent="0.45">
      <c r="A1" s="57" t="s">
        <v>45</v>
      </c>
      <c r="B1" s="58"/>
      <c r="C1" s="58"/>
      <c r="D1" s="58"/>
      <c r="E1" s="58"/>
      <c r="F1" s="58"/>
      <c r="G1" s="58"/>
      <c r="H1" s="58"/>
      <c r="I1" s="58"/>
      <c r="J1" s="59"/>
      <c r="K1" s="31"/>
      <c r="L1" s="9"/>
      <c r="O1" s="32"/>
    </row>
    <row r="2" spans="1:19" ht="27.6" customHeight="1" thickBot="1" x14ac:dyDescent="0.35">
      <c r="L2" s="10" t="s">
        <v>24</v>
      </c>
    </row>
    <row r="3" spans="1:19" s="5" customFormat="1" ht="27.6" customHeight="1" x14ac:dyDescent="0.3">
      <c r="A3" s="15" t="s">
        <v>0</v>
      </c>
      <c r="B3" s="16" t="s">
        <v>1</v>
      </c>
      <c r="C3" s="16" t="s">
        <v>2</v>
      </c>
      <c r="D3" s="17" t="s">
        <v>3</v>
      </c>
      <c r="E3" s="16" t="s">
        <v>4</v>
      </c>
      <c r="F3" s="17" t="s">
        <v>5</v>
      </c>
      <c r="G3" s="16" t="s">
        <v>23</v>
      </c>
      <c r="I3" s="33"/>
      <c r="J3" s="43"/>
      <c r="K3" s="44"/>
      <c r="L3" s="4"/>
      <c r="M3" s="6"/>
    </row>
    <row r="4" spans="1:19" s="5" customFormat="1" ht="27.6" customHeight="1" x14ac:dyDescent="0.3">
      <c r="A4" s="51" t="s">
        <v>46</v>
      </c>
      <c r="B4" s="52"/>
      <c r="C4" s="52"/>
      <c r="D4" s="52"/>
      <c r="E4" s="52"/>
      <c r="F4" s="52"/>
      <c r="G4" s="53"/>
      <c r="I4" s="33"/>
      <c r="J4" s="44"/>
      <c r="K4" s="44"/>
      <c r="L4" s="44"/>
      <c r="M4" s="33"/>
      <c r="N4" s="33"/>
      <c r="O4" s="33"/>
      <c r="P4" s="33"/>
      <c r="Q4" s="33"/>
      <c r="R4" s="33"/>
      <c r="S4" s="33"/>
    </row>
    <row r="5" spans="1:19" ht="27.6" customHeight="1" x14ac:dyDescent="0.3">
      <c r="A5" s="54" t="s">
        <v>47</v>
      </c>
      <c r="B5" s="55"/>
      <c r="C5" s="55"/>
      <c r="D5" s="55"/>
      <c r="E5" s="55"/>
      <c r="F5" s="55"/>
      <c r="G5" s="56"/>
      <c r="I5" s="37"/>
      <c r="K5" s="37"/>
      <c r="L5"/>
      <c r="M5" s="38"/>
      <c r="N5" s="38"/>
      <c r="O5" s="38"/>
      <c r="P5" s="38"/>
      <c r="Q5" s="38"/>
      <c r="R5" s="38"/>
      <c r="S5" s="38"/>
    </row>
    <row r="6" spans="1:19" ht="27.6" customHeight="1" thickBot="1" x14ac:dyDescent="0.35">
      <c r="L6" s="35"/>
    </row>
    <row r="7" spans="1:19" ht="27.6" customHeight="1" x14ac:dyDescent="0.3">
      <c r="A7" s="60" t="s">
        <v>22</v>
      </c>
      <c r="B7" s="61"/>
      <c r="C7" s="61"/>
      <c r="D7" s="61"/>
      <c r="E7" s="61"/>
      <c r="F7" s="61"/>
      <c r="G7" s="61"/>
      <c r="H7" s="61"/>
      <c r="I7" s="61"/>
      <c r="J7" s="62"/>
      <c r="L7"/>
    </row>
    <row r="8" spans="1:19" ht="27.6" customHeight="1" x14ac:dyDescent="0.3">
      <c r="A8" s="63" t="s">
        <v>48</v>
      </c>
      <c r="B8" s="64"/>
      <c r="C8" s="64"/>
      <c r="D8" s="64"/>
      <c r="E8" s="64"/>
      <c r="F8" s="64"/>
      <c r="G8" s="64"/>
      <c r="H8" s="64"/>
      <c r="I8" s="64"/>
      <c r="J8" s="12"/>
      <c r="K8" s="36" t="str">
        <f t="shared" ref="K8:K9" si="0">IF(J8="","",IF(L8=J8,"Doğru","Yanlış"))</f>
        <v/>
      </c>
      <c r="L8" s="7" t="str">
        <f>TRIM(A4)</f>
        <v>Ali bugün okula yalnız gitti.</v>
      </c>
      <c r="M8" s="7" t="s">
        <v>64</v>
      </c>
    </row>
    <row r="9" spans="1:19" ht="27.6" customHeight="1" x14ac:dyDescent="0.3">
      <c r="A9" s="49" t="s">
        <v>49</v>
      </c>
      <c r="B9" s="50"/>
      <c r="C9" s="50"/>
      <c r="D9" s="50"/>
      <c r="E9" s="50"/>
      <c r="F9" s="50"/>
      <c r="G9" s="50"/>
      <c r="H9" s="50"/>
      <c r="I9" s="50"/>
      <c r="J9" s="2"/>
      <c r="K9" s="36" t="str">
        <f t="shared" si="0"/>
        <v/>
      </c>
      <c r="L9" s="7" t="str">
        <f>TRIM(A5)</f>
        <v>Okul Müdürü Ali YILMAZ</v>
      </c>
      <c r="M9" s="7" t="s">
        <v>65</v>
      </c>
    </row>
    <row r="12" spans="1:19" ht="27.6" customHeight="1" x14ac:dyDescent="0.4">
      <c r="C12" s="34"/>
    </row>
  </sheetData>
  <sheetProtection algorithmName="SHA-512" hashValue="X9bMXMPXRGyr2M1aUOQkIqw393+EHCZ2V8uQeGVZMRLDbr4kNY0I1U5wGwas8Cyatw93hLZ3E1wjxSMiKF7txA==" saltValue="CuLFd3dJsy1skwZmOl94dg==" spinCount="100000" sheet="1" objects="1" scenarios="1"/>
  <protectedRanges>
    <protectedRange sqref="K1 J8:J9" name="Aralık1_1"/>
  </protectedRanges>
  <mergeCells count="6">
    <mergeCell ref="A9:I9"/>
    <mergeCell ref="A4:G4"/>
    <mergeCell ref="A5:G5"/>
    <mergeCell ref="A1:J1"/>
    <mergeCell ref="A7:J7"/>
    <mergeCell ref="A8:I8"/>
  </mergeCells>
  <conditionalFormatting sqref="K6:K9">
    <cfRule type="containsText" dxfId="24" priority="2" operator="containsText" text="yanlış">
      <formula>NOT(ISERROR(SEARCH("yanlış",K6)))</formula>
    </cfRule>
    <cfRule type="containsText" dxfId="23" priority="3" operator="containsText" text="doğru">
      <formula>NOT(ISERROR(SEARCH("doğru",K6)))</formula>
    </cfRule>
  </conditionalFormatting>
  <conditionalFormatting sqref="R6:R9 M8:M9">
    <cfRule type="expression" dxfId="22" priority="1">
      <formula>$K$1=1</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showGridLines="0" workbookViewId="0">
      <selection activeCell="H11" sqref="H11"/>
    </sheetView>
  </sheetViews>
  <sheetFormatPr defaultColWidth="9.109375" defaultRowHeight="27.6" customHeight="1" x14ac:dyDescent="0.3"/>
  <cols>
    <col min="10" max="10" width="24.44140625" customWidth="1"/>
    <col min="11" max="11" width="9.109375" style="3"/>
    <col min="12" max="12" width="9.109375" style="4" customWidth="1"/>
    <col min="13" max="13" width="9.109375" style="4"/>
  </cols>
  <sheetData>
    <row r="1" spans="1:19" ht="27.6" customHeight="1" thickBot="1" x14ac:dyDescent="0.45">
      <c r="A1" s="57" t="s">
        <v>66</v>
      </c>
      <c r="B1" s="58"/>
      <c r="C1" s="58"/>
      <c r="D1" s="58"/>
      <c r="E1" s="58"/>
      <c r="F1" s="58"/>
      <c r="G1" s="58"/>
      <c r="H1" s="58"/>
      <c r="I1" s="58"/>
      <c r="J1" s="59"/>
      <c r="K1" s="31"/>
      <c r="L1" s="9"/>
      <c r="O1" s="32"/>
    </row>
    <row r="2" spans="1:19" ht="27.6" customHeight="1" thickBot="1" x14ac:dyDescent="0.35">
      <c r="L2" s="10" t="s">
        <v>24</v>
      </c>
    </row>
    <row r="3" spans="1:19" s="5" customFormat="1" ht="27.6" customHeight="1" x14ac:dyDescent="0.3">
      <c r="A3" s="15" t="s">
        <v>0</v>
      </c>
      <c r="B3" s="16" t="s">
        <v>1</v>
      </c>
      <c r="C3" s="17" t="s">
        <v>67</v>
      </c>
      <c r="D3" s="17" t="s">
        <v>68</v>
      </c>
      <c r="E3" s="16"/>
      <c r="F3" s="17"/>
      <c r="G3" s="16"/>
      <c r="I3" s="33"/>
      <c r="J3" s="43"/>
      <c r="K3" s="44"/>
      <c r="L3" s="6"/>
      <c r="M3" s="6"/>
    </row>
    <row r="4" spans="1:19" s="5" customFormat="1" ht="27.6" customHeight="1" x14ac:dyDescent="0.3">
      <c r="A4" s="19" t="s">
        <v>12</v>
      </c>
      <c r="B4" s="13" t="s">
        <v>9</v>
      </c>
      <c r="C4" s="13" t="s">
        <v>69</v>
      </c>
      <c r="D4" s="46"/>
      <c r="E4" s="13"/>
      <c r="F4" s="13"/>
      <c r="G4" s="13"/>
      <c r="H4" s="36" t="str">
        <f>IF(D4="","",IF(I4=D4,"Doğru","Yanlış"))</f>
        <v/>
      </c>
      <c r="I4" s="7">
        <f>FIND(C4,A4)</f>
        <v>2</v>
      </c>
      <c r="J4" s="7" t="e">
        <f ca="1">_xlfn.FORMULATEXT(I4)</f>
        <v>#N/A</v>
      </c>
      <c r="K4" s="44"/>
      <c r="L4" s="44"/>
      <c r="M4" s="33"/>
      <c r="N4" s="33"/>
      <c r="O4" s="33"/>
      <c r="P4" s="33"/>
      <c r="Q4" s="33"/>
      <c r="R4" s="33"/>
      <c r="S4" s="33"/>
    </row>
    <row r="5" spans="1:19" ht="27.6" customHeight="1" x14ac:dyDescent="0.3">
      <c r="A5" s="21" t="s">
        <v>10</v>
      </c>
      <c r="B5" s="14" t="s">
        <v>11</v>
      </c>
      <c r="C5" s="14" t="s">
        <v>70</v>
      </c>
      <c r="D5" s="46"/>
      <c r="E5" s="14"/>
      <c r="F5" s="14"/>
      <c r="G5" s="14"/>
      <c r="H5" s="36" t="str">
        <f t="shared" ref="H5:H8" si="0">IF(D5="","",IF(I5=D5,"Doğru","Yanlış"))</f>
        <v/>
      </c>
      <c r="I5" s="7" t="e">
        <f t="shared" ref="I5:I8" si="1">FIND(C5,A5)</f>
        <v>#VALUE!</v>
      </c>
      <c r="J5" s="7" t="e">
        <f t="shared" ref="J5:J8" ca="1" si="2">_xlfn.FORMULATEXT(I5)</f>
        <v>#N/A</v>
      </c>
      <c r="K5" s="37"/>
      <c r="L5" s="44"/>
      <c r="M5" s="38"/>
      <c r="N5" s="38"/>
      <c r="O5" s="38"/>
      <c r="P5" s="38"/>
      <c r="Q5" s="38"/>
      <c r="R5" s="38"/>
      <c r="S5" s="38"/>
    </row>
    <row r="6" spans="1:19" ht="27.6" customHeight="1" x14ac:dyDescent="0.3">
      <c r="A6" s="19" t="s">
        <v>6</v>
      </c>
      <c r="B6" s="13" t="s">
        <v>13</v>
      </c>
      <c r="C6" s="13" t="s">
        <v>71</v>
      </c>
      <c r="D6" s="46"/>
      <c r="E6" s="13"/>
      <c r="F6" s="13"/>
      <c r="G6" s="13"/>
      <c r="H6" s="36" t="str">
        <f t="shared" si="0"/>
        <v/>
      </c>
      <c r="I6" s="7" t="e">
        <f t="shared" si="1"/>
        <v>#VALUE!</v>
      </c>
      <c r="J6" s="7" t="e">
        <f t="shared" ca="1" si="2"/>
        <v>#N/A</v>
      </c>
      <c r="K6" s="39"/>
      <c r="L6"/>
      <c r="M6" s="42"/>
      <c r="N6" s="42"/>
      <c r="O6" s="42"/>
      <c r="P6" s="42"/>
      <c r="Q6" s="42"/>
      <c r="R6" s="42"/>
      <c r="S6" s="42"/>
    </row>
    <row r="7" spans="1:19" ht="27.6" customHeight="1" x14ac:dyDescent="0.3">
      <c r="A7" s="21" t="s">
        <v>7</v>
      </c>
      <c r="B7" s="14" t="s">
        <v>14</v>
      </c>
      <c r="C7" s="14" t="s">
        <v>72</v>
      </c>
      <c r="D7" s="46"/>
      <c r="E7" s="14"/>
      <c r="F7" s="14"/>
      <c r="G7" s="14"/>
      <c r="H7" s="36" t="str">
        <f t="shared" si="0"/>
        <v/>
      </c>
      <c r="I7" s="7">
        <f t="shared" si="1"/>
        <v>3</v>
      </c>
      <c r="J7" s="7" t="e">
        <f t="shared" ca="1" si="2"/>
        <v>#N/A</v>
      </c>
      <c r="K7" s="40"/>
      <c r="L7"/>
      <c r="M7" s="42"/>
      <c r="N7" s="42"/>
      <c r="O7" s="42"/>
      <c r="P7" s="42"/>
      <c r="Q7" s="42"/>
      <c r="R7" s="42"/>
      <c r="S7" s="42"/>
    </row>
    <row r="8" spans="1:19" ht="27.6" customHeight="1" thickBot="1" x14ac:dyDescent="0.35">
      <c r="A8" s="23" t="s">
        <v>8</v>
      </c>
      <c r="B8" s="24" t="s">
        <v>9</v>
      </c>
      <c r="C8" s="24" t="s">
        <v>73</v>
      </c>
      <c r="D8" s="47"/>
      <c r="E8" s="24"/>
      <c r="F8" s="24"/>
      <c r="G8" s="24"/>
      <c r="H8" s="36" t="str">
        <f t="shared" si="0"/>
        <v/>
      </c>
      <c r="I8" s="7">
        <f t="shared" si="1"/>
        <v>3</v>
      </c>
      <c r="J8" s="7" t="e">
        <f t="shared" ca="1" si="2"/>
        <v>#N/A</v>
      </c>
      <c r="L8"/>
    </row>
    <row r="9" spans="1:19" ht="27.6" customHeight="1" x14ac:dyDescent="0.3">
      <c r="L9" s="35"/>
    </row>
    <row r="10" spans="1:19" ht="27.6" customHeight="1" x14ac:dyDescent="0.3">
      <c r="L10" s="8"/>
      <c r="M10" s="8"/>
    </row>
    <row r="12" spans="1:19" ht="27.6" customHeight="1" x14ac:dyDescent="0.4">
      <c r="C12" s="34"/>
    </row>
  </sheetData>
  <sheetProtection algorithmName="SHA-512" hashValue="HIIlqYDNJk9nk8YIAc3KstoclEVnMaOBPcXW+92YxSbKtI+WwOmoIDb/qq88HZdre7vbHilU9XSNKGqfCLK9Zw==" saltValue="eWC3F6CpWMhJTYN3l5oSPg==" spinCount="100000" sheet="1" objects="1" scenarios="1"/>
  <protectedRanges>
    <protectedRange sqref="K1" name="Aralık1_1"/>
  </protectedRanges>
  <mergeCells count="1">
    <mergeCell ref="A1:J1"/>
  </mergeCells>
  <conditionalFormatting sqref="H4:H8">
    <cfRule type="containsText" dxfId="21" priority="2" operator="containsText" text="yanlış">
      <formula>NOT(ISERROR(SEARCH("yanlış",H4)))</formula>
    </cfRule>
    <cfRule type="containsText" dxfId="20" priority="3" operator="containsText" text="doğru">
      <formula>NOT(ISERROR(SEARCH("doğru",H4)))</formula>
    </cfRule>
  </conditionalFormatting>
  <conditionalFormatting sqref="J4:J8">
    <cfRule type="expression" dxfId="19" priority="1">
      <formula>$K$1=1</formula>
    </cfRule>
  </conditionalFormatting>
  <conditionalFormatting sqref="K8:K9">
    <cfRule type="containsText" dxfId="18" priority="5" operator="containsText" text="yanlış">
      <formula>NOT(ISERROR(SEARCH("yanlış",K8)))</formula>
    </cfRule>
    <cfRule type="containsText" dxfId="17" priority="6" operator="containsText" text="doğru">
      <formula>NOT(ISERROR(SEARCH("doğru",K8)))</formula>
    </cfRule>
  </conditionalFormatting>
  <conditionalFormatting sqref="Q7 R8:R9">
    <cfRule type="expression" dxfId="16" priority="4">
      <formula>$K$1=1</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F509E-23DB-4984-A4A3-31C01AE75DD0}">
  <dimension ref="A1:S13"/>
  <sheetViews>
    <sheetView showGridLines="0" zoomScaleNormal="100" workbookViewId="0">
      <selection activeCell="J10" sqref="J10"/>
    </sheetView>
  </sheetViews>
  <sheetFormatPr defaultColWidth="9.109375" defaultRowHeight="27.6" customHeight="1" x14ac:dyDescent="0.3"/>
  <cols>
    <col min="3" max="3" width="25" customWidth="1"/>
    <col min="10" max="10" width="24.44140625" customWidth="1"/>
    <col min="11" max="11" width="9.109375" style="3"/>
    <col min="12" max="12" width="9.109375" style="4" customWidth="1"/>
    <col min="13" max="13" width="9.109375" style="4"/>
  </cols>
  <sheetData>
    <row r="1" spans="1:19" ht="27.6" customHeight="1" thickBot="1" x14ac:dyDescent="0.45">
      <c r="A1" s="57" t="s">
        <v>66</v>
      </c>
      <c r="B1" s="58"/>
      <c r="C1" s="58"/>
      <c r="D1" s="58"/>
      <c r="E1" s="58"/>
      <c r="F1" s="58"/>
      <c r="G1" s="58"/>
      <c r="H1" s="58"/>
      <c r="I1" s="58"/>
      <c r="J1" s="59"/>
      <c r="K1" s="31"/>
      <c r="L1" s="9"/>
      <c r="O1" s="32"/>
    </row>
    <row r="2" spans="1:19" ht="27.6" customHeight="1" x14ac:dyDescent="0.3">
      <c r="L2" s="10" t="s">
        <v>24</v>
      </c>
    </row>
    <row r="3" spans="1:19" s="5" customFormat="1" ht="27.6" customHeight="1" thickBot="1" x14ac:dyDescent="0.35">
      <c r="A3" s="36"/>
      <c r="B3" s="36"/>
      <c r="C3" s="36"/>
      <c r="D3" s="36"/>
      <c r="E3" s="36"/>
      <c r="F3" s="36"/>
      <c r="G3" s="36"/>
      <c r="H3" s="36"/>
      <c r="I3" s="7"/>
      <c r="J3" s="7"/>
      <c r="K3" s="44"/>
      <c r="L3" s="44"/>
      <c r="M3" s="6"/>
    </row>
    <row r="4" spans="1:19" s="5" customFormat="1" ht="27.6" customHeight="1" x14ac:dyDescent="0.3">
      <c r="A4" s="125" t="s">
        <v>134</v>
      </c>
      <c r="B4" s="78"/>
      <c r="C4" s="17" t="s">
        <v>67</v>
      </c>
      <c r="D4" s="17" t="s">
        <v>68</v>
      </c>
      <c r="E4" s="16" t="s">
        <v>135</v>
      </c>
      <c r="F4" s="17" t="s">
        <v>136</v>
      </c>
      <c r="G4" s="16"/>
      <c r="H4" s="36"/>
      <c r="I4" s="7"/>
      <c r="J4" s="7"/>
      <c r="K4" s="44"/>
      <c r="L4" s="44"/>
      <c r="M4" s="6"/>
    </row>
    <row r="5" spans="1:19" s="5" customFormat="1" ht="27.6" customHeight="1" x14ac:dyDescent="0.3">
      <c r="A5" s="122" t="s">
        <v>75</v>
      </c>
      <c r="B5" s="75"/>
      <c r="C5" s="13" t="s">
        <v>130</v>
      </c>
      <c r="D5" s="46" t="str">
        <f>LEFT(A5,FIND(" ",A5))</f>
        <v xml:space="preserve">Deniz </v>
      </c>
      <c r="E5" s="13" t="str">
        <f>LEFT(A5,5)</f>
        <v>Deniz</v>
      </c>
      <c r="F5" s="13"/>
      <c r="G5" s="13"/>
      <c r="H5" s="36" t="str">
        <f>IF(D5="","",IF(I5=D5,"Doğru","Yanlış"))</f>
        <v>Doğru</v>
      </c>
      <c r="I5" s="7" t="str">
        <f>LEFT(A5,FIND(" ",A5))</f>
        <v xml:space="preserve">Deniz </v>
      </c>
      <c r="J5" s="7" t="e">
        <f ca="1">_xlfn.FORMULATEXT(I5)</f>
        <v>#N/A</v>
      </c>
      <c r="K5" s="44"/>
      <c r="L5" s="44"/>
      <c r="M5" s="33"/>
      <c r="N5" s="33"/>
      <c r="O5" s="33"/>
      <c r="P5" s="33"/>
      <c r="Q5" s="33"/>
      <c r="R5" s="33"/>
      <c r="S5" s="33"/>
    </row>
    <row r="6" spans="1:19" ht="27.6" customHeight="1" x14ac:dyDescent="0.3">
      <c r="A6" s="124" t="s">
        <v>137</v>
      </c>
      <c r="B6" s="72"/>
      <c r="C6" s="14" t="s">
        <v>131</v>
      </c>
      <c r="D6" s="46" t="str">
        <f>RIGHT(A6,LEN(A6)-FIND(" ",A6))</f>
        <v>Ay</v>
      </c>
      <c r="F6" s="14" t="str">
        <f>RIGHT(A6,4)</f>
        <v>k Ay</v>
      </c>
      <c r="G6" s="14"/>
      <c r="H6" s="36" t="str">
        <f t="shared" ref="H6:H9" si="0">IF(D6="","",IF(I6=D6,"Doğru","Yanlış"))</f>
        <v>Doğru</v>
      </c>
      <c r="I6" s="7" t="str">
        <f>RIGHT(A6,LEN(A6)-FIND(" ",A6))</f>
        <v>Ay</v>
      </c>
      <c r="J6" s="7" t="e">
        <f t="shared" ref="J6:J9" ca="1" si="1">_xlfn.FORMULATEXT(I6)</f>
        <v>#N/A</v>
      </c>
      <c r="K6" s="37"/>
      <c r="L6" s="44"/>
      <c r="M6" s="38"/>
      <c r="N6" s="38"/>
      <c r="O6" s="38"/>
      <c r="P6" s="38"/>
      <c r="Q6" s="38"/>
      <c r="R6" s="38"/>
      <c r="S6" s="38"/>
    </row>
    <row r="7" spans="1:19" ht="27.6" customHeight="1" x14ac:dyDescent="0.3">
      <c r="A7" s="122" t="s">
        <v>138</v>
      </c>
      <c r="B7" s="75"/>
      <c r="C7" s="13" t="s">
        <v>139</v>
      </c>
      <c r="D7" s="46"/>
      <c r="E7" s="13"/>
      <c r="F7" s="13"/>
      <c r="G7" s="13"/>
      <c r="H7" s="36" t="str">
        <f t="shared" si="0"/>
        <v/>
      </c>
      <c r="I7" s="7" t="str">
        <f>LEFT(A7,FIND(".",A7))</f>
        <v>Dr.</v>
      </c>
      <c r="J7" s="7" t="e">
        <f t="shared" ca="1" si="1"/>
        <v>#N/A</v>
      </c>
      <c r="K7" s="39"/>
      <c r="L7"/>
      <c r="M7" s="42"/>
      <c r="N7" s="42"/>
      <c r="O7" s="42"/>
      <c r="P7" s="42"/>
      <c r="Q7" s="42"/>
      <c r="R7" s="42"/>
      <c r="S7" s="42"/>
    </row>
    <row r="8" spans="1:19" ht="27.6" customHeight="1" x14ac:dyDescent="0.3">
      <c r="A8" s="124" t="s">
        <v>128</v>
      </c>
      <c r="B8" s="72"/>
      <c r="C8" s="14" t="s">
        <v>132</v>
      </c>
      <c r="D8" s="46"/>
      <c r="E8" s="14"/>
      <c r="F8" s="14"/>
      <c r="G8" s="14"/>
      <c r="H8" s="36" t="str">
        <f t="shared" si="0"/>
        <v/>
      </c>
      <c r="I8" s="7" t="str">
        <f>LEFT(A8,FIND("@",A8)-1)</f>
        <v>ahmettas</v>
      </c>
      <c r="J8" s="7" t="e">
        <f t="shared" ca="1" si="1"/>
        <v>#N/A</v>
      </c>
      <c r="K8" s="40"/>
      <c r="L8"/>
      <c r="M8" s="42"/>
      <c r="N8" s="42"/>
      <c r="O8" s="42"/>
      <c r="P8" s="42"/>
      <c r="Q8" s="42"/>
      <c r="R8" s="42"/>
      <c r="S8" s="42"/>
    </row>
    <row r="9" spans="1:19" ht="27.6" customHeight="1" thickBot="1" x14ac:dyDescent="0.35">
      <c r="A9" s="123" t="s">
        <v>129</v>
      </c>
      <c r="B9" s="69"/>
      <c r="C9" s="24" t="s">
        <v>133</v>
      </c>
      <c r="D9" s="47"/>
      <c r="E9" s="24"/>
      <c r="F9" s="24"/>
      <c r="G9" s="24"/>
      <c r="H9" s="36" t="str">
        <f t="shared" si="0"/>
        <v/>
      </c>
      <c r="I9" s="7" t="str">
        <f>RIGHT(A9,LEN(A9)-FIND("-",A9))</f>
        <v>1520</v>
      </c>
      <c r="J9" s="7" t="e">
        <f t="shared" ca="1" si="1"/>
        <v>#N/A</v>
      </c>
      <c r="L9"/>
    </row>
    <row r="10" spans="1:19" ht="27.6" customHeight="1" x14ac:dyDescent="0.3">
      <c r="L10" s="35"/>
    </row>
    <row r="11" spans="1:19" ht="27.6" customHeight="1" x14ac:dyDescent="0.3">
      <c r="L11" s="8"/>
      <c r="M11" s="8"/>
    </row>
    <row r="13" spans="1:19" ht="27.6" customHeight="1" x14ac:dyDescent="0.4">
      <c r="C13" s="34"/>
    </row>
  </sheetData>
  <sheetProtection algorithmName="SHA-512" hashValue="Dtn6RiPzgly6Fe9CjFzI7hxgT1OLLzPTAkt4PTmAOazK/KtwAfsgiwwrI3DJa0ISsh9ueDBXt/9mqbEX/h4agQ==" saltValue="b948IpC2zywQFTTa288w4w==" spinCount="100000" sheet="1" objects="1" scenarios="1"/>
  <protectedRanges>
    <protectedRange sqref="K1" name="Aralık1_1"/>
  </protectedRanges>
  <mergeCells count="7">
    <mergeCell ref="A4:B4"/>
    <mergeCell ref="A1:J1"/>
    <mergeCell ref="A5:B5"/>
    <mergeCell ref="A9:B9"/>
    <mergeCell ref="A8:B8"/>
    <mergeCell ref="A7:B7"/>
    <mergeCell ref="A6:B6"/>
  </mergeCells>
  <conditionalFormatting sqref="A3:G3 H3:H9">
    <cfRule type="containsText" dxfId="15" priority="2" operator="containsText" text="yanlış">
      <formula>NOT(ISERROR(SEARCH("yanlış",A3)))</formula>
    </cfRule>
    <cfRule type="containsText" dxfId="14" priority="3" operator="containsText" text="doğru">
      <formula>NOT(ISERROR(SEARCH("doğru",A3)))</formula>
    </cfRule>
  </conditionalFormatting>
  <conditionalFormatting sqref="J3:J9">
    <cfRule type="expression" dxfId="13" priority="1">
      <formula>$K$1=1</formula>
    </cfRule>
  </conditionalFormatting>
  <conditionalFormatting sqref="K9:K10">
    <cfRule type="containsText" dxfId="12" priority="5" operator="containsText" text="yanlış">
      <formula>NOT(ISERROR(SEARCH("yanlış",K9)))</formula>
    </cfRule>
    <cfRule type="containsText" dxfId="11" priority="6" operator="containsText" text="doğru">
      <formula>NOT(ISERROR(SEARCH("doğru",K9)))</formula>
    </cfRule>
  </conditionalFormatting>
  <conditionalFormatting sqref="Q8 R9:R10">
    <cfRule type="expression" dxfId="10" priority="4">
      <formula>$K$1=1</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1"/>
  <sheetViews>
    <sheetView showGridLines="0" workbookViewId="0">
      <selection activeCell="D4" sqref="D4"/>
    </sheetView>
  </sheetViews>
  <sheetFormatPr defaultColWidth="9.109375" defaultRowHeight="27.6" customHeight="1" x14ac:dyDescent="0.3"/>
  <cols>
    <col min="1" max="1" width="8.88671875" bestFit="1" customWidth="1"/>
    <col min="2" max="2" width="14.109375" customWidth="1"/>
    <col min="10" max="10" width="24.44140625" customWidth="1"/>
    <col min="11" max="11" width="9.109375" style="3"/>
    <col min="12" max="12" width="9.109375" style="4" customWidth="1"/>
    <col min="13" max="13" width="9.109375" style="4"/>
  </cols>
  <sheetData>
    <row r="1" spans="1:19" ht="27.6" customHeight="1" thickBot="1" x14ac:dyDescent="0.35">
      <c r="A1" s="57" t="s">
        <v>74</v>
      </c>
      <c r="B1" s="58"/>
      <c r="C1" s="58"/>
      <c r="D1" s="58"/>
      <c r="E1" s="58"/>
      <c r="F1" s="58"/>
      <c r="G1" s="58"/>
      <c r="H1" s="58"/>
      <c r="I1" s="58"/>
      <c r="J1" s="59"/>
      <c r="K1" s="31"/>
      <c r="O1" s="32"/>
    </row>
    <row r="2" spans="1:19" ht="27.6" customHeight="1" thickBot="1" x14ac:dyDescent="0.35"/>
    <row r="3" spans="1:19" s="5" customFormat="1" ht="27.6" customHeight="1" x14ac:dyDescent="0.3">
      <c r="A3" s="15" t="s">
        <v>80</v>
      </c>
      <c r="B3" s="16" t="s">
        <v>83</v>
      </c>
      <c r="C3" s="17" t="s">
        <v>82</v>
      </c>
      <c r="D3" s="17" t="s">
        <v>81</v>
      </c>
      <c r="E3" s="76" t="s">
        <v>127</v>
      </c>
      <c r="F3" s="77"/>
      <c r="G3" s="78"/>
      <c r="I3" s="33"/>
      <c r="J3" s="43"/>
      <c r="K3" s="44"/>
      <c r="L3" s="44"/>
      <c r="M3" s="6"/>
    </row>
    <row r="4" spans="1:19" s="5" customFormat="1" ht="27.6" customHeight="1" x14ac:dyDescent="0.3">
      <c r="A4" s="19" t="s">
        <v>85</v>
      </c>
      <c r="B4" s="13" t="s">
        <v>75</v>
      </c>
      <c r="C4" s="13">
        <v>1</v>
      </c>
      <c r="D4" s="46"/>
      <c r="E4" s="73" t="s">
        <v>84</v>
      </c>
      <c r="F4" s="74"/>
      <c r="G4" s="75"/>
      <c r="H4" s="36" t="str">
        <f>IF(D4="","",IF(I4=D4,"Doğru","Yanlış"))</f>
        <v/>
      </c>
      <c r="I4" s="7" t="str">
        <f>REPLACE(A4,1,2,11)</f>
        <v>11A</v>
      </c>
      <c r="J4" s="7" t="e">
        <f ca="1">_xlfn.FORMULATEXT(I4)</f>
        <v>#N/A</v>
      </c>
      <c r="K4" s="45"/>
      <c r="L4" s="44"/>
      <c r="M4" s="33"/>
      <c r="N4" s="33"/>
      <c r="O4" s="33"/>
      <c r="P4" s="33"/>
      <c r="Q4" s="33"/>
      <c r="R4" s="33"/>
      <c r="S4" s="33"/>
    </row>
    <row r="5" spans="1:19" ht="27.6" customHeight="1" x14ac:dyDescent="0.3">
      <c r="A5" s="21" t="s">
        <v>84</v>
      </c>
      <c r="B5" s="14" t="s">
        <v>76</v>
      </c>
      <c r="C5" s="14">
        <v>2</v>
      </c>
      <c r="D5" s="46"/>
      <c r="E5" s="70" t="s">
        <v>88</v>
      </c>
      <c r="F5" s="71"/>
      <c r="G5" s="72"/>
      <c r="H5" s="36" t="str">
        <f t="shared" ref="H5:H8" si="0">IF(D5="","",IF(I5=D5,"Doğru","Yanlış"))</f>
        <v/>
      </c>
      <c r="I5" s="7" t="str">
        <f>REPLACE(A5,1,2,11)</f>
        <v>11A</v>
      </c>
      <c r="J5" s="7" t="e">
        <f t="shared" ref="J5:J8" ca="1" si="1">_xlfn.FORMULATEXT(I5)</f>
        <v>#N/A</v>
      </c>
      <c r="K5" s="45"/>
      <c r="L5" s="44"/>
      <c r="M5" s="38"/>
      <c r="N5" s="38"/>
      <c r="O5" s="38"/>
      <c r="P5" s="38"/>
      <c r="Q5" s="38"/>
      <c r="R5" s="38"/>
      <c r="S5" s="38"/>
    </row>
    <row r="6" spans="1:19" ht="27.6" customHeight="1" x14ac:dyDescent="0.3">
      <c r="A6" s="19" t="s">
        <v>91</v>
      </c>
      <c r="B6" s="13" t="s">
        <v>77</v>
      </c>
      <c r="C6" s="13">
        <v>3</v>
      </c>
      <c r="D6" s="46"/>
      <c r="E6" s="73" t="s">
        <v>89</v>
      </c>
      <c r="F6" s="74"/>
      <c r="G6" s="75"/>
      <c r="H6" s="36" t="str">
        <f t="shared" si="0"/>
        <v/>
      </c>
      <c r="I6" s="7" t="str">
        <f>REPLACE(A6,2,1,"C")</f>
        <v>9CC</v>
      </c>
      <c r="J6" s="7" t="e">
        <f t="shared" ca="1" si="1"/>
        <v>#N/A</v>
      </c>
      <c r="K6" s="45"/>
      <c r="L6"/>
      <c r="M6" s="42"/>
      <c r="N6" s="42"/>
      <c r="O6" s="42"/>
      <c r="P6" s="42"/>
      <c r="Q6" s="42"/>
      <c r="R6" s="42"/>
      <c r="S6" s="42"/>
    </row>
    <row r="7" spans="1:19" ht="27.6" customHeight="1" x14ac:dyDescent="0.3">
      <c r="A7" s="21" t="s">
        <v>84</v>
      </c>
      <c r="B7" s="14" t="s">
        <v>78</v>
      </c>
      <c r="C7" s="14">
        <v>4</v>
      </c>
      <c r="D7" s="46"/>
      <c r="E7" s="70" t="s">
        <v>90</v>
      </c>
      <c r="F7" s="71"/>
      <c r="G7" s="72"/>
      <c r="H7" s="36" t="str">
        <f t="shared" si="0"/>
        <v/>
      </c>
      <c r="I7" s="7" t="str">
        <f>REPLACE(A7,3,1,"C")</f>
        <v>11C</v>
      </c>
      <c r="J7" s="7" t="e">
        <f t="shared" ca="1" si="1"/>
        <v>#N/A</v>
      </c>
      <c r="K7" s="45"/>
      <c r="L7"/>
      <c r="M7" s="42"/>
      <c r="N7" s="42"/>
      <c r="O7" s="42"/>
      <c r="P7" s="42"/>
      <c r="Q7" s="42"/>
      <c r="R7" s="42"/>
      <c r="S7" s="42"/>
    </row>
    <row r="8" spans="1:19" ht="27.6" customHeight="1" thickBot="1" x14ac:dyDescent="0.35">
      <c r="A8" s="23" t="s">
        <v>86</v>
      </c>
      <c r="B8" s="24" t="s">
        <v>79</v>
      </c>
      <c r="C8" s="24">
        <v>5</v>
      </c>
      <c r="D8" s="47"/>
      <c r="E8" s="67" t="s">
        <v>87</v>
      </c>
      <c r="F8" s="68"/>
      <c r="G8" s="69"/>
      <c r="H8" s="36" t="str">
        <f t="shared" si="0"/>
        <v/>
      </c>
      <c r="I8" s="7" t="str">
        <f>REPLACE(A8,1,4,"Halk")</f>
        <v>Halk 9A</v>
      </c>
      <c r="J8" s="7" t="e">
        <f t="shared" ca="1" si="1"/>
        <v>#N/A</v>
      </c>
      <c r="K8" s="45"/>
      <c r="L8"/>
    </row>
    <row r="9" spans="1:19" ht="27.6" customHeight="1" x14ac:dyDescent="0.3">
      <c r="L9" s="8"/>
      <c r="M9" s="8"/>
    </row>
    <row r="11" spans="1:19" ht="27.6" customHeight="1" x14ac:dyDescent="0.4">
      <c r="C11" s="34"/>
    </row>
  </sheetData>
  <sheetProtection algorithmName="SHA-512" hashValue="6PYrdFePL76CbgWC8zyG3APSJuca1ZMxZmrEO0wRq1lYtGNIOD2fHvS1uf1+X7HnVARixsF5cEHvss4ioTM7tg==" saltValue="V6V7yb39EywFZtlJgqg5mw==" spinCount="100000" sheet="1" objects="1" scenarios="1"/>
  <protectedRanges>
    <protectedRange sqref="K1" name="Aralık1_1"/>
  </protectedRanges>
  <mergeCells count="7">
    <mergeCell ref="A1:J1"/>
    <mergeCell ref="E8:G8"/>
    <mergeCell ref="E7:G7"/>
    <mergeCell ref="E6:G6"/>
    <mergeCell ref="E5:G5"/>
    <mergeCell ref="E4:G4"/>
    <mergeCell ref="E3:G3"/>
  </mergeCells>
  <conditionalFormatting sqref="H4:H8">
    <cfRule type="containsText" dxfId="9" priority="2" operator="containsText" text="yanlış">
      <formula>NOT(ISERROR(SEARCH("yanlış",H4)))</formula>
    </cfRule>
    <cfRule type="containsText" dxfId="8" priority="3" operator="containsText" text="doğru">
      <formula>NOT(ISERROR(SEARCH("doğru",H4)))</formula>
    </cfRule>
  </conditionalFormatting>
  <conditionalFormatting sqref="J4:J8">
    <cfRule type="expression" dxfId="7" priority="1">
      <formula>$K$1=1</formula>
    </cfRule>
  </conditionalFormatting>
  <conditionalFormatting sqref="Q7 R8">
    <cfRule type="expression" dxfId="6" priority="4">
      <formula>$K$1=1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Birleştir1</vt:lpstr>
      <vt:lpstr>Birleştir</vt:lpstr>
      <vt:lpstr>Aralık Birleştir</vt:lpstr>
      <vt:lpstr>Metin Birleştir</vt:lpstr>
      <vt:lpstr>Metne Çevir</vt:lpstr>
      <vt:lpstr>Kırpma</vt:lpstr>
      <vt:lpstr>Bul</vt:lpstr>
      <vt:lpstr>Bul2</vt:lpstr>
      <vt:lpstr>Değiştir</vt:lpstr>
      <vt:lpstr>Çokeğermak_Min</vt:lpstr>
      <vt:lpstr>Birleştirmeler</vt:lpstr>
    </vt:vector>
  </TitlesOfParts>
  <Company>Progressive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Deniz</dc:creator>
  <cp:lastModifiedBy>alideniz</cp:lastModifiedBy>
  <dcterms:created xsi:type="dcterms:W3CDTF">2020-02-10T21:46:05Z</dcterms:created>
  <dcterms:modified xsi:type="dcterms:W3CDTF">2024-12-15T19:55:03Z</dcterms:modified>
</cp:coreProperties>
</file>